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2b175a853f1d81/写真の仕事new/AA1 集計_県/210424_29春コン/"/>
    </mc:Choice>
  </mc:AlternateContent>
  <xr:revisionPtr revIDLastSave="1542" documentId="8_{10DFB34C-8437-420F-8C90-48102906F12B}" xr6:coauthVersionLast="46" xr6:coauthVersionMax="46" xr10:uidLastSave="{98BD16CB-BEF1-4BD3-B95B-59FB9ABC6D45}"/>
  <bookViews>
    <workbookView xWindow="-98" yWindow="-98" windowWidth="20715" windowHeight="13276" xr2:uid="{00000000-000D-0000-FFFF-FFFF00000000}"/>
  </bookViews>
  <sheets>
    <sheet name="0説明" sheetId="263" r:id="rId1"/>
    <sheet name="1入力" sheetId="259" r:id="rId2"/>
    <sheet name="2応募票" sheetId="261" r:id="rId3"/>
    <sheet name="3キャプション" sheetId="266" r:id="rId4"/>
    <sheet name="学校番号" sheetId="258" r:id="rId5"/>
  </sheets>
  <definedNames>
    <definedName name="_xlnm._FilterDatabase" localSheetId="1" hidden="1">'1入力'!$B$3:$O$207</definedName>
    <definedName name="_xlnm.Print_Area" localSheetId="4">学校番号!$A$1:$E$254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261" l="1"/>
  <c r="O1" i="261"/>
  <c r="C24" i="266"/>
  <c r="C18" i="266"/>
  <c r="C12" i="266"/>
  <c r="C6" i="266"/>
  <c r="X43" i="261"/>
  <c r="X13" i="261"/>
  <c r="B25" i="266"/>
  <c r="B24" i="266"/>
  <c r="C19" i="266"/>
  <c r="B19" i="266"/>
  <c r="B18" i="266"/>
  <c r="C13" i="266"/>
  <c r="B13" i="266"/>
  <c r="B12" i="266"/>
  <c r="B6" i="266"/>
  <c r="B7" i="266"/>
  <c r="C7" i="266"/>
  <c r="Z49" i="261"/>
  <c r="U49" i="261"/>
  <c r="Z47" i="261"/>
  <c r="U47" i="261"/>
  <c r="Z19" i="261"/>
  <c r="U19" i="261"/>
  <c r="Z17" i="261"/>
  <c r="U17" i="261"/>
  <c r="AC53" i="261"/>
  <c r="AA53" i="261"/>
  <c r="Y53" i="261"/>
  <c r="V53" i="261"/>
  <c r="W51" i="261"/>
  <c r="D51" i="261"/>
  <c r="D47" i="261"/>
  <c r="Z45" i="261"/>
  <c r="U45" i="261"/>
  <c r="D45" i="261"/>
  <c r="AC43" i="261"/>
  <c r="S43" i="261"/>
  <c r="S41" i="261"/>
  <c r="D41" i="261"/>
  <c r="S39" i="261"/>
  <c r="D39" i="261"/>
  <c r="Q36" i="261"/>
  <c r="D36" i="261"/>
  <c r="AC13" i="261"/>
  <c r="AC23" i="261"/>
  <c r="AA23" i="261"/>
  <c r="Y23" i="261"/>
  <c r="V23" i="261"/>
  <c r="W21" i="261"/>
  <c r="D21" i="261"/>
  <c r="S13" i="261"/>
  <c r="S11" i="261"/>
  <c r="S9" i="261"/>
  <c r="Z15" i="261"/>
  <c r="U15" i="261"/>
  <c r="D11" i="261"/>
  <c r="D9" i="261"/>
  <c r="Q6" i="261"/>
  <c r="D6" i="261"/>
  <c r="N5" i="259"/>
  <c r="N6" i="259"/>
  <c r="M5" i="259"/>
  <c r="M6" i="259"/>
  <c r="D17" i="261"/>
  <c r="D15" i="261"/>
  <c r="O6" i="259"/>
  <c r="O5" i="259"/>
  <c r="M8" i="259"/>
  <c r="N8" i="259"/>
  <c r="O8" i="259" s="1"/>
  <c r="M9" i="259"/>
  <c r="O9" i="259" s="1"/>
  <c r="N9" i="259"/>
  <c r="M10" i="259"/>
  <c r="N10" i="259"/>
  <c r="O10" i="259" s="1"/>
  <c r="M7" i="259"/>
  <c r="M11" i="259"/>
  <c r="O11" i="259" s="1"/>
  <c r="M12" i="259"/>
  <c r="M13" i="259"/>
  <c r="M14" i="259"/>
  <c r="M15" i="259"/>
  <c r="M16" i="259"/>
  <c r="O16" i="259" s="1"/>
  <c r="M17" i="259"/>
  <c r="M18" i="259"/>
  <c r="M19" i="259"/>
  <c r="M20" i="259"/>
  <c r="O20" i="259" s="1"/>
  <c r="M21" i="259"/>
  <c r="M22" i="259"/>
  <c r="O22" i="259" s="1"/>
  <c r="M23" i="259"/>
  <c r="M24" i="259"/>
  <c r="M25" i="259"/>
  <c r="M26" i="259"/>
  <c r="M27" i="259"/>
  <c r="O27" i="259" s="1"/>
  <c r="M28" i="259"/>
  <c r="M29" i="259"/>
  <c r="M30" i="259"/>
  <c r="M31" i="259"/>
  <c r="M32" i="259"/>
  <c r="M33" i="259"/>
  <c r="M34" i="259"/>
  <c r="M35" i="259"/>
  <c r="M36" i="259"/>
  <c r="M37" i="259"/>
  <c r="M38" i="259"/>
  <c r="M39" i="259"/>
  <c r="M40" i="259"/>
  <c r="M41" i="259"/>
  <c r="M42" i="259"/>
  <c r="M43" i="259"/>
  <c r="M44" i="259"/>
  <c r="M45" i="259"/>
  <c r="M46" i="259"/>
  <c r="M47" i="259"/>
  <c r="M48" i="259"/>
  <c r="M49" i="259"/>
  <c r="M50" i="259"/>
  <c r="M51" i="259"/>
  <c r="M52" i="259"/>
  <c r="M53" i="259"/>
  <c r="M54" i="259"/>
  <c r="M55" i="259"/>
  <c r="M56" i="259"/>
  <c r="M57" i="259"/>
  <c r="M58" i="259"/>
  <c r="M59" i="259"/>
  <c r="M60" i="259"/>
  <c r="M61" i="259"/>
  <c r="M62" i="259"/>
  <c r="M63" i="259"/>
  <c r="M64" i="259"/>
  <c r="M65" i="259"/>
  <c r="M66" i="259"/>
  <c r="M67" i="259"/>
  <c r="M68" i="259"/>
  <c r="M69" i="259"/>
  <c r="M70" i="259"/>
  <c r="M71" i="259"/>
  <c r="M72" i="259"/>
  <c r="M73" i="259"/>
  <c r="M74" i="259"/>
  <c r="M75" i="259"/>
  <c r="M76" i="259"/>
  <c r="M77" i="259"/>
  <c r="M78" i="259"/>
  <c r="M79" i="259"/>
  <c r="M80" i="259"/>
  <c r="M81" i="259"/>
  <c r="M82" i="259"/>
  <c r="M83" i="259"/>
  <c r="M84" i="259"/>
  <c r="M85" i="259"/>
  <c r="M86" i="259"/>
  <c r="M87" i="259"/>
  <c r="M88" i="259"/>
  <c r="M89" i="259"/>
  <c r="M90" i="259"/>
  <c r="M91" i="259"/>
  <c r="M92" i="259"/>
  <c r="M93" i="259"/>
  <c r="M94" i="259"/>
  <c r="M95" i="259"/>
  <c r="M96" i="259"/>
  <c r="M97" i="259"/>
  <c r="M98" i="259"/>
  <c r="M99" i="259"/>
  <c r="M100" i="259"/>
  <c r="M101" i="259"/>
  <c r="M102" i="259"/>
  <c r="M103" i="259"/>
  <c r="M104" i="259"/>
  <c r="M105" i="259"/>
  <c r="M106" i="259"/>
  <c r="M107" i="259"/>
  <c r="M108" i="259"/>
  <c r="M109" i="259"/>
  <c r="M110" i="259"/>
  <c r="M111" i="259"/>
  <c r="M112" i="259"/>
  <c r="M113" i="259"/>
  <c r="M114" i="259"/>
  <c r="M115" i="259"/>
  <c r="M116" i="259"/>
  <c r="M117" i="259"/>
  <c r="M118" i="259"/>
  <c r="M119" i="259"/>
  <c r="M120" i="259"/>
  <c r="M121" i="259"/>
  <c r="M122" i="259"/>
  <c r="M123" i="259"/>
  <c r="M124" i="259"/>
  <c r="M125" i="259"/>
  <c r="M126" i="259"/>
  <c r="M127" i="259"/>
  <c r="M128" i="259"/>
  <c r="M129" i="259"/>
  <c r="M130" i="259"/>
  <c r="M131" i="259"/>
  <c r="M132" i="259"/>
  <c r="M133" i="259"/>
  <c r="M134" i="259"/>
  <c r="M135" i="259"/>
  <c r="M136" i="259"/>
  <c r="M137" i="259"/>
  <c r="M138" i="259"/>
  <c r="M139" i="259"/>
  <c r="M140" i="259"/>
  <c r="M141" i="259"/>
  <c r="M142" i="259"/>
  <c r="M143" i="259"/>
  <c r="M144" i="259"/>
  <c r="M145" i="259"/>
  <c r="M146" i="259"/>
  <c r="M147" i="259"/>
  <c r="M148" i="259"/>
  <c r="M149" i="259"/>
  <c r="M150" i="259"/>
  <c r="M151" i="259"/>
  <c r="M152" i="259"/>
  <c r="M153" i="259"/>
  <c r="M154" i="259"/>
  <c r="M155" i="259"/>
  <c r="M156" i="259"/>
  <c r="M157" i="259"/>
  <c r="M158" i="259"/>
  <c r="M159" i="259"/>
  <c r="M160" i="259"/>
  <c r="M161" i="259"/>
  <c r="M162" i="259"/>
  <c r="M163" i="259"/>
  <c r="M164" i="259"/>
  <c r="M165" i="259"/>
  <c r="M166" i="259"/>
  <c r="M167" i="259"/>
  <c r="M168" i="259"/>
  <c r="M169" i="259"/>
  <c r="M170" i="259"/>
  <c r="M171" i="259"/>
  <c r="M172" i="259"/>
  <c r="M173" i="259"/>
  <c r="M174" i="259"/>
  <c r="M175" i="259"/>
  <c r="M176" i="259"/>
  <c r="M177" i="259"/>
  <c r="M178" i="259"/>
  <c r="M179" i="259"/>
  <c r="M180" i="259"/>
  <c r="M181" i="259"/>
  <c r="M182" i="259"/>
  <c r="M183" i="259"/>
  <c r="M184" i="259"/>
  <c r="M185" i="259"/>
  <c r="M186" i="259"/>
  <c r="M187" i="259"/>
  <c r="M188" i="259"/>
  <c r="M189" i="259"/>
  <c r="M190" i="259"/>
  <c r="M191" i="259"/>
  <c r="M192" i="259"/>
  <c r="M193" i="259"/>
  <c r="M194" i="259"/>
  <c r="M195" i="259"/>
  <c r="M196" i="259"/>
  <c r="M197" i="259"/>
  <c r="M198" i="259"/>
  <c r="M199" i="259"/>
  <c r="M200" i="259"/>
  <c r="M201" i="259"/>
  <c r="M202" i="259"/>
  <c r="M203" i="259"/>
  <c r="M204" i="259"/>
  <c r="M205" i="259"/>
  <c r="M206" i="259"/>
  <c r="M207" i="259"/>
  <c r="M4" i="259"/>
  <c r="N11" i="259"/>
  <c r="N12" i="259"/>
  <c r="O12" i="259"/>
  <c r="N13" i="259"/>
  <c r="O13" i="259"/>
  <c r="N14" i="259"/>
  <c r="N15" i="259"/>
  <c r="O15" i="259" s="1"/>
  <c r="N16" i="259"/>
  <c r="N17" i="259"/>
  <c r="O17" i="259" s="1"/>
  <c r="N18" i="259"/>
  <c r="N19" i="259"/>
  <c r="O19" i="259"/>
  <c r="N20" i="259"/>
  <c r="N21" i="259"/>
  <c r="O21" i="259"/>
  <c r="N22" i="259"/>
  <c r="N23" i="259"/>
  <c r="O23" i="259"/>
  <c r="N24" i="259"/>
  <c r="O24" i="259" s="1"/>
  <c r="N25" i="259"/>
  <c r="O25" i="259"/>
  <c r="N26" i="259"/>
  <c r="N27" i="259"/>
  <c r="N28" i="259"/>
  <c r="O28" i="259"/>
  <c r="N29" i="259"/>
  <c r="O29" i="259"/>
  <c r="N30" i="259"/>
  <c r="O30" i="259"/>
  <c r="N31" i="259"/>
  <c r="O31" i="259"/>
  <c r="N32" i="259"/>
  <c r="O32" i="259"/>
  <c r="N33" i="259"/>
  <c r="O33" i="259"/>
  <c r="N34" i="259"/>
  <c r="O34" i="259"/>
  <c r="N35" i="259"/>
  <c r="O35" i="259"/>
  <c r="N36" i="259"/>
  <c r="O36" i="259"/>
  <c r="N37" i="259"/>
  <c r="O37" i="259"/>
  <c r="N38" i="259"/>
  <c r="O38" i="259"/>
  <c r="N39" i="259"/>
  <c r="O39" i="259"/>
  <c r="N40" i="259"/>
  <c r="O40" i="259"/>
  <c r="N41" i="259"/>
  <c r="O41" i="259"/>
  <c r="N42" i="259"/>
  <c r="O42" i="259"/>
  <c r="N43" i="259"/>
  <c r="O43" i="259"/>
  <c r="N44" i="259"/>
  <c r="O44" i="259"/>
  <c r="N45" i="259"/>
  <c r="O45" i="259"/>
  <c r="N46" i="259"/>
  <c r="O46" i="259"/>
  <c r="N47" i="259"/>
  <c r="O47" i="259"/>
  <c r="N48" i="259"/>
  <c r="O48" i="259"/>
  <c r="N49" i="259"/>
  <c r="O49" i="259"/>
  <c r="N50" i="259"/>
  <c r="O50" i="259"/>
  <c r="N51" i="259"/>
  <c r="O51" i="259"/>
  <c r="N52" i="259"/>
  <c r="O52" i="259"/>
  <c r="N53" i="259"/>
  <c r="O53" i="259"/>
  <c r="N54" i="259"/>
  <c r="O54" i="259"/>
  <c r="N55" i="259"/>
  <c r="O55" i="259"/>
  <c r="N56" i="259"/>
  <c r="O56" i="259"/>
  <c r="N57" i="259"/>
  <c r="O57" i="259"/>
  <c r="N58" i="259"/>
  <c r="O58" i="259"/>
  <c r="N59" i="259"/>
  <c r="O59" i="259"/>
  <c r="N60" i="259"/>
  <c r="O60" i="259"/>
  <c r="N61" i="259"/>
  <c r="O61" i="259"/>
  <c r="N62" i="259"/>
  <c r="O62" i="259"/>
  <c r="N63" i="259"/>
  <c r="O63" i="259"/>
  <c r="N64" i="259"/>
  <c r="O64" i="259"/>
  <c r="N65" i="259"/>
  <c r="O65" i="259"/>
  <c r="N66" i="259"/>
  <c r="O66" i="259"/>
  <c r="N67" i="259"/>
  <c r="O67" i="259"/>
  <c r="N68" i="259"/>
  <c r="O68" i="259"/>
  <c r="N69" i="259"/>
  <c r="O69" i="259"/>
  <c r="N70" i="259"/>
  <c r="O70" i="259"/>
  <c r="N71" i="259"/>
  <c r="O71" i="259"/>
  <c r="N72" i="259"/>
  <c r="O72" i="259"/>
  <c r="N73" i="259"/>
  <c r="O73" i="259"/>
  <c r="N74" i="259"/>
  <c r="O74" i="259"/>
  <c r="N75" i="259"/>
  <c r="O75" i="259"/>
  <c r="N76" i="259"/>
  <c r="O76" i="259"/>
  <c r="N77" i="259"/>
  <c r="O77" i="259"/>
  <c r="N78" i="259"/>
  <c r="O78" i="259"/>
  <c r="N79" i="259"/>
  <c r="O79" i="259"/>
  <c r="N80" i="259"/>
  <c r="O80" i="259"/>
  <c r="N81" i="259"/>
  <c r="O81" i="259"/>
  <c r="N82" i="259"/>
  <c r="O82" i="259"/>
  <c r="N83" i="259"/>
  <c r="O83" i="259"/>
  <c r="N84" i="259"/>
  <c r="O84" i="259"/>
  <c r="N85" i="259"/>
  <c r="O85" i="259"/>
  <c r="N86" i="259"/>
  <c r="O86" i="259"/>
  <c r="N87" i="259"/>
  <c r="O87" i="259"/>
  <c r="N88" i="259"/>
  <c r="O88" i="259"/>
  <c r="N89" i="259"/>
  <c r="O89" i="259"/>
  <c r="N90" i="259"/>
  <c r="O90" i="259"/>
  <c r="N91" i="259"/>
  <c r="O91" i="259"/>
  <c r="N92" i="259"/>
  <c r="O92" i="259"/>
  <c r="N93" i="259"/>
  <c r="O93" i="259"/>
  <c r="N94" i="259"/>
  <c r="O94" i="259"/>
  <c r="N95" i="259"/>
  <c r="O95" i="259"/>
  <c r="N96" i="259"/>
  <c r="O96" i="259"/>
  <c r="N97" i="259"/>
  <c r="O97" i="259"/>
  <c r="N98" i="259"/>
  <c r="O98" i="259"/>
  <c r="N99" i="259"/>
  <c r="O99" i="259"/>
  <c r="N100" i="259"/>
  <c r="O100" i="259"/>
  <c r="N101" i="259"/>
  <c r="O101" i="259"/>
  <c r="N102" i="259"/>
  <c r="O102" i="259"/>
  <c r="N103" i="259"/>
  <c r="O103" i="259"/>
  <c r="N104" i="259"/>
  <c r="O104" i="259"/>
  <c r="N105" i="259"/>
  <c r="O105" i="259"/>
  <c r="N106" i="259"/>
  <c r="O106" i="259"/>
  <c r="N107" i="259"/>
  <c r="O107" i="259"/>
  <c r="N108" i="259"/>
  <c r="O108" i="259"/>
  <c r="N109" i="259"/>
  <c r="O109" i="259"/>
  <c r="N110" i="259"/>
  <c r="O110" i="259"/>
  <c r="N111" i="259"/>
  <c r="O111" i="259"/>
  <c r="N112" i="259"/>
  <c r="O112" i="259"/>
  <c r="N113" i="259"/>
  <c r="O113" i="259"/>
  <c r="N114" i="259"/>
  <c r="O114" i="259"/>
  <c r="N115" i="259"/>
  <c r="O115" i="259"/>
  <c r="N116" i="259"/>
  <c r="O116" i="259"/>
  <c r="N117" i="259"/>
  <c r="O117" i="259"/>
  <c r="N118" i="259"/>
  <c r="O118" i="259"/>
  <c r="N119" i="259"/>
  <c r="O119" i="259"/>
  <c r="N120" i="259"/>
  <c r="O120" i="259"/>
  <c r="N121" i="259"/>
  <c r="O121" i="259"/>
  <c r="N122" i="259"/>
  <c r="O122" i="259"/>
  <c r="N123" i="259"/>
  <c r="O123" i="259"/>
  <c r="N124" i="259"/>
  <c r="O124" i="259"/>
  <c r="N125" i="259"/>
  <c r="O125" i="259"/>
  <c r="N126" i="259"/>
  <c r="O126" i="259"/>
  <c r="N127" i="259"/>
  <c r="O127" i="259"/>
  <c r="N128" i="259"/>
  <c r="O128" i="259"/>
  <c r="N129" i="259"/>
  <c r="O129" i="259"/>
  <c r="N130" i="259"/>
  <c r="O130" i="259"/>
  <c r="N131" i="259"/>
  <c r="O131" i="259"/>
  <c r="N132" i="259"/>
  <c r="O132" i="259"/>
  <c r="N133" i="259"/>
  <c r="O133" i="259"/>
  <c r="N134" i="259"/>
  <c r="O134" i="259"/>
  <c r="N135" i="259"/>
  <c r="O135" i="259"/>
  <c r="N136" i="259"/>
  <c r="O136" i="259"/>
  <c r="N137" i="259"/>
  <c r="O137" i="259"/>
  <c r="N138" i="259"/>
  <c r="O138" i="259"/>
  <c r="N139" i="259"/>
  <c r="O139" i="259"/>
  <c r="N140" i="259"/>
  <c r="O140" i="259"/>
  <c r="N141" i="259"/>
  <c r="O141" i="259"/>
  <c r="N142" i="259"/>
  <c r="O142" i="259"/>
  <c r="N143" i="259"/>
  <c r="O143" i="259"/>
  <c r="N144" i="259"/>
  <c r="O144" i="259"/>
  <c r="N145" i="259"/>
  <c r="O145" i="259"/>
  <c r="N146" i="259"/>
  <c r="O146" i="259"/>
  <c r="N147" i="259"/>
  <c r="O147" i="259"/>
  <c r="N148" i="259"/>
  <c r="O148" i="259"/>
  <c r="N149" i="259"/>
  <c r="O149" i="259"/>
  <c r="N150" i="259"/>
  <c r="O150" i="259"/>
  <c r="N151" i="259"/>
  <c r="O151" i="259"/>
  <c r="N152" i="259"/>
  <c r="O152" i="259"/>
  <c r="N153" i="259"/>
  <c r="O153" i="259"/>
  <c r="N154" i="259"/>
  <c r="O154" i="259"/>
  <c r="N155" i="259"/>
  <c r="O155" i="259"/>
  <c r="N156" i="259"/>
  <c r="O156" i="259"/>
  <c r="N157" i="259"/>
  <c r="O157" i="259"/>
  <c r="N158" i="259"/>
  <c r="O158" i="259"/>
  <c r="N159" i="259"/>
  <c r="O159" i="259"/>
  <c r="N160" i="259"/>
  <c r="O160" i="259"/>
  <c r="N161" i="259"/>
  <c r="O161" i="259"/>
  <c r="N162" i="259"/>
  <c r="O162" i="259"/>
  <c r="N163" i="259"/>
  <c r="O163" i="259"/>
  <c r="N164" i="259"/>
  <c r="O164" i="259"/>
  <c r="N165" i="259"/>
  <c r="O165" i="259"/>
  <c r="N166" i="259"/>
  <c r="O166" i="259"/>
  <c r="N167" i="259"/>
  <c r="O167" i="259"/>
  <c r="N168" i="259"/>
  <c r="O168" i="259"/>
  <c r="N169" i="259"/>
  <c r="O169" i="259"/>
  <c r="N170" i="259"/>
  <c r="O170" i="259"/>
  <c r="N171" i="259"/>
  <c r="O171" i="259"/>
  <c r="N172" i="259"/>
  <c r="O172" i="259"/>
  <c r="N173" i="259"/>
  <c r="O173" i="259"/>
  <c r="N174" i="259"/>
  <c r="O174" i="259"/>
  <c r="N175" i="259"/>
  <c r="O175" i="259"/>
  <c r="N176" i="259"/>
  <c r="O176" i="259"/>
  <c r="N177" i="259"/>
  <c r="O177" i="259"/>
  <c r="N178" i="259"/>
  <c r="O178" i="259"/>
  <c r="N179" i="259"/>
  <c r="O179" i="259"/>
  <c r="N180" i="259"/>
  <c r="O180" i="259"/>
  <c r="N181" i="259"/>
  <c r="O181" i="259"/>
  <c r="N182" i="259"/>
  <c r="O182" i="259"/>
  <c r="N183" i="259"/>
  <c r="O183" i="259"/>
  <c r="N184" i="259"/>
  <c r="O184" i="259"/>
  <c r="N185" i="259"/>
  <c r="O185" i="259"/>
  <c r="N186" i="259"/>
  <c r="O186" i="259"/>
  <c r="N187" i="259"/>
  <c r="O187" i="259"/>
  <c r="N188" i="259"/>
  <c r="O188" i="259"/>
  <c r="N189" i="259"/>
  <c r="O189" i="259"/>
  <c r="N190" i="259"/>
  <c r="O190" i="259"/>
  <c r="N191" i="259"/>
  <c r="O191" i="259"/>
  <c r="N192" i="259"/>
  <c r="O192" i="259"/>
  <c r="N193" i="259"/>
  <c r="O193" i="259"/>
  <c r="N194" i="259"/>
  <c r="O194" i="259"/>
  <c r="N195" i="259"/>
  <c r="O195" i="259"/>
  <c r="N196" i="259"/>
  <c r="O196" i="259"/>
  <c r="N197" i="259"/>
  <c r="O197" i="259"/>
  <c r="N198" i="259"/>
  <c r="O198" i="259"/>
  <c r="N199" i="259"/>
  <c r="O199" i="259"/>
  <c r="N200" i="259"/>
  <c r="O200" i="259"/>
  <c r="N201" i="259"/>
  <c r="O201" i="259"/>
  <c r="N202" i="259"/>
  <c r="O202" i="259"/>
  <c r="N203" i="259"/>
  <c r="O203" i="259"/>
  <c r="N204" i="259"/>
  <c r="O204" i="259"/>
  <c r="N205" i="259"/>
  <c r="O205" i="259"/>
  <c r="N206" i="259"/>
  <c r="O206" i="259"/>
  <c r="N207" i="259"/>
  <c r="O207" i="259"/>
  <c r="N4" i="259"/>
  <c r="O4" i="259"/>
  <c r="N7" i="259"/>
  <c r="O7" i="259"/>
  <c r="C25" i="266"/>
  <c r="O14" i="259" l="1"/>
  <c r="O26" i="259"/>
  <c r="O18" i="259"/>
</calcChain>
</file>

<file path=xl/sharedStrings.xml><?xml version="1.0" encoding="utf-8"?>
<sst xmlns="http://schemas.openxmlformats.org/spreadsheetml/2006/main" count="766" uniqueCount="394">
  <si>
    <t>学年</t>
  </si>
  <si>
    <t>県立神戸</t>
  </si>
  <si>
    <t>神戸</t>
  </si>
  <si>
    <t>県立御影</t>
  </si>
  <si>
    <t>県立東灘</t>
  </si>
  <si>
    <t>県立兵庫</t>
  </si>
  <si>
    <t>県立夢野台</t>
  </si>
  <si>
    <t>県立神戸甲北</t>
  </si>
  <si>
    <t>県立神戸北</t>
  </si>
  <si>
    <t>県立長田</t>
  </si>
  <si>
    <t>県立星陵</t>
  </si>
  <si>
    <t>県立舞子</t>
  </si>
  <si>
    <t>県立北須磨</t>
  </si>
  <si>
    <t>県立須磨東</t>
  </si>
  <si>
    <t>県立須磨友が丘</t>
  </si>
  <si>
    <t>県立伊川谷</t>
  </si>
  <si>
    <t>県立伊川谷北</t>
  </si>
  <si>
    <t>県立神戸高塚</t>
  </si>
  <si>
    <t>県立兵庫工業</t>
  </si>
  <si>
    <t>県立神戸商業</t>
  </si>
  <si>
    <t>県立湊川</t>
  </si>
  <si>
    <t>県立神戸工業</t>
  </si>
  <si>
    <t>県立長田商業</t>
  </si>
  <si>
    <t>県立青雲</t>
  </si>
  <si>
    <t>市立葺合</t>
  </si>
  <si>
    <t>市立摩耶兵庫</t>
  </si>
  <si>
    <t>市立楠</t>
  </si>
  <si>
    <t>市立盲</t>
  </si>
  <si>
    <t>甲南女子</t>
  </si>
  <si>
    <t>灘</t>
  </si>
  <si>
    <t>六甲</t>
  </si>
  <si>
    <t>神戸海星女子学院</t>
  </si>
  <si>
    <t>松蔭</t>
  </si>
  <si>
    <t>啓明女学院</t>
  </si>
  <si>
    <t>神港学園神港</t>
  </si>
  <si>
    <t>神戸山手女子</t>
  </si>
  <si>
    <t>親和女子</t>
  </si>
  <si>
    <t>神戸村野工業</t>
  </si>
  <si>
    <t>神戸常盤女子</t>
  </si>
  <si>
    <t>神戸野田</t>
  </si>
  <si>
    <t>育英</t>
  </si>
  <si>
    <t>滝川</t>
  </si>
  <si>
    <t>愛徳学園</t>
  </si>
  <si>
    <t>神戸弘陵学園</t>
  </si>
  <si>
    <t>滝川第二</t>
  </si>
  <si>
    <t>神戸工業高専</t>
  </si>
  <si>
    <t>県立尼崎</t>
  </si>
  <si>
    <t>阪神</t>
  </si>
  <si>
    <t>県立尼崎北</t>
  </si>
  <si>
    <t>県立尼崎西</t>
  </si>
  <si>
    <t>県立尼崎小田</t>
  </si>
  <si>
    <t>県立尼崎稲園</t>
  </si>
  <si>
    <t>県立伊丹</t>
  </si>
  <si>
    <t>県立伊丹西</t>
  </si>
  <si>
    <t>県立伊丹北</t>
  </si>
  <si>
    <t>県立川西緑台</t>
  </si>
  <si>
    <t>県立川西明峰</t>
  </si>
  <si>
    <t>県立川西北陵</t>
  </si>
  <si>
    <t>県立猪名川</t>
  </si>
  <si>
    <t>県立西宮</t>
  </si>
  <si>
    <t>県立鳴尾</t>
  </si>
  <si>
    <t>県立西宮北</t>
  </si>
  <si>
    <t>県立西宮南</t>
  </si>
  <si>
    <t>県立西宮今津</t>
  </si>
  <si>
    <t>県立西宮甲山</t>
  </si>
  <si>
    <t>県立宝塚</t>
  </si>
  <si>
    <t>県立宝塚東</t>
  </si>
  <si>
    <t>県立宝塚西</t>
  </si>
  <si>
    <t>県立宝塚北</t>
  </si>
  <si>
    <t>県立芦屋</t>
  </si>
  <si>
    <t>県立尼崎工業</t>
  </si>
  <si>
    <t>県立神崎工業</t>
  </si>
  <si>
    <t>市立西宮</t>
  </si>
  <si>
    <t>市立西宮東</t>
  </si>
  <si>
    <t>市立尼崎</t>
  </si>
  <si>
    <t>市立城内</t>
  </si>
  <si>
    <t>市立尼崎工業</t>
  </si>
  <si>
    <t>甲南</t>
  </si>
  <si>
    <t>小林聖心女子学院</t>
  </si>
  <si>
    <t>園田学園</t>
  </si>
  <si>
    <t>百合学院</t>
  </si>
  <si>
    <t>神戸女学院</t>
  </si>
  <si>
    <t>報徳学園</t>
  </si>
  <si>
    <t>仁川学院</t>
  </si>
  <si>
    <t>甲子園学院</t>
  </si>
  <si>
    <t>甲陽学院</t>
  </si>
  <si>
    <t>夙川学院</t>
  </si>
  <si>
    <t>芦屋大学付属</t>
  </si>
  <si>
    <t>県立明石</t>
  </si>
  <si>
    <t>東播磨</t>
  </si>
  <si>
    <t>県立明石南</t>
  </si>
  <si>
    <t>県立明石北</t>
  </si>
  <si>
    <t>県立明石西</t>
  </si>
  <si>
    <t>県立明石清水</t>
  </si>
  <si>
    <t>県立明石城西</t>
  </si>
  <si>
    <t>県立加古川東</t>
  </si>
  <si>
    <t>県立加古川西</t>
  </si>
  <si>
    <t>県立加古川南</t>
  </si>
  <si>
    <t>県立加古川北</t>
  </si>
  <si>
    <t>県立高砂</t>
  </si>
  <si>
    <t>県立高砂南</t>
  </si>
  <si>
    <t>県立松陽</t>
  </si>
  <si>
    <t>県立東播磨</t>
  </si>
  <si>
    <t>県立播磨南</t>
  </si>
  <si>
    <t>県立西脇</t>
  </si>
  <si>
    <t>県立多可</t>
  </si>
  <si>
    <t>県立社</t>
  </si>
  <si>
    <t>県立北条</t>
  </si>
  <si>
    <t>県立小野</t>
  </si>
  <si>
    <t>県立三木</t>
  </si>
  <si>
    <t>県立三木東</t>
  </si>
  <si>
    <t>県立三木北</t>
  </si>
  <si>
    <t>県立吉川</t>
  </si>
  <si>
    <t>県立農業</t>
  </si>
  <si>
    <t>県立播磨農業</t>
  </si>
  <si>
    <t>県立東播工業</t>
  </si>
  <si>
    <t>県立西脇工業</t>
  </si>
  <si>
    <t>県立小野工業</t>
  </si>
  <si>
    <t>県立小野工業(定)</t>
  </si>
  <si>
    <t>県立錦城</t>
  </si>
  <si>
    <t>県立西脇北</t>
  </si>
  <si>
    <t>市立明石商業</t>
  </si>
  <si>
    <t>白陵</t>
  </si>
  <si>
    <t>明石工業高専</t>
  </si>
  <si>
    <t>県立姫路東</t>
  </si>
  <si>
    <t>西播磨</t>
  </si>
  <si>
    <t>県立姫路西</t>
  </si>
  <si>
    <t>県立姫路南</t>
  </si>
  <si>
    <t>県立網干</t>
  </si>
  <si>
    <t>県立網干(通)</t>
  </si>
  <si>
    <t>県立姫路別所</t>
  </si>
  <si>
    <t>県立姫路飾西</t>
  </si>
  <si>
    <t>県立福崎</t>
  </si>
  <si>
    <t>県立神崎</t>
  </si>
  <si>
    <t>県立香寺</t>
  </si>
  <si>
    <t>県立夢前</t>
  </si>
  <si>
    <t>県立家島</t>
  </si>
  <si>
    <t>県立龍野</t>
  </si>
  <si>
    <t>県立太子</t>
  </si>
  <si>
    <t>県立相生</t>
  </si>
  <si>
    <t>県立赤穂</t>
  </si>
  <si>
    <t>県立赤穂(定)</t>
  </si>
  <si>
    <t>県立上郡</t>
  </si>
  <si>
    <t>学校名</t>
    <rPh sb="0" eb="2">
      <t>ガッコウ</t>
    </rPh>
    <rPh sb="2" eb="3">
      <t>メイ</t>
    </rPh>
    <phoneticPr fontId="2"/>
  </si>
  <si>
    <t>支部</t>
    <rPh sb="0" eb="2">
      <t>シブ</t>
    </rPh>
    <phoneticPr fontId="2"/>
  </si>
  <si>
    <t>市立六甲アイランド</t>
    <rPh sb="0" eb="2">
      <t>シリツ</t>
    </rPh>
    <rPh sb="2" eb="4">
      <t>ロッコウ</t>
    </rPh>
    <phoneticPr fontId="2"/>
  </si>
  <si>
    <t>市立科学技術</t>
    <rPh sb="0" eb="2">
      <t>シリツ</t>
    </rPh>
    <rPh sb="2" eb="4">
      <t>カガク</t>
    </rPh>
    <rPh sb="4" eb="6">
      <t>ギジュツ</t>
    </rPh>
    <phoneticPr fontId="2"/>
  </si>
  <si>
    <t>県立武庫荘総合</t>
    <rPh sb="5" eb="7">
      <t>ソウゴウ</t>
    </rPh>
    <phoneticPr fontId="2"/>
  </si>
  <si>
    <t>県立国際</t>
    <rPh sb="0" eb="2">
      <t>ケンリツ</t>
    </rPh>
    <rPh sb="2" eb="4">
      <t>コクサイ</t>
    </rPh>
    <phoneticPr fontId="2"/>
  </si>
  <si>
    <t>武庫川女子大学付属</t>
    <rPh sb="3" eb="5">
      <t>ジョシ</t>
    </rPh>
    <rPh sb="5" eb="7">
      <t>ダイガク</t>
    </rPh>
    <rPh sb="7" eb="9">
      <t>フゾク</t>
    </rPh>
    <phoneticPr fontId="2"/>
  </si>
  <si>
    <t>県立洲本実業東浦分校</t>
  </si>
  <si>
    <t>県立豊岡総合</t>
    <rPh sb="4" eb="6">
      <t>ソウゴウ</t>
    </rPh>
    <phoneticPr fontId="2"/>
  </si>
  <si>
    <t>県立三田翔雲館</t>
    <rPh sb="4" eb="5">
      <t>ショウ</t>
    </rPh>
    <rPh sb="5" eb="6">
      <t>クモ</t>
    </rPh>
    <rPh sb="6" eb="7">
      <t>カン</t>
    </rPh>
    <phoneticPr fontId="2"/>
  </si>
  <si>
    <t>県立佐用</t>
  </si>
  <si>
    <t>県立山崎</t>
  </si>
  <si>
    <t>県立伊和</t>
  </si>
  <si>
    <t>県立千種</t>
  </si>
  <si>
    <t>県立姫路工業</t>
  </si>
  <si>
    <t>県立飾磨工業</t>
  </si>
  <si>
    <t>県立相生産業</t>
  </si>
  <si>
    <t>県立相生産業(定)</t>
  </si>
  <si>
    <t>県立姫路商業</t>
  </si>
  <si>
    <t>県立姫路北</t>
  </si>
  <si>
    <t>市立姫路</t>
  </si>
  <si>
    <t>市立琴丘</t>
  </si>
  <si>
    <t>市立飾磨</t>
  </si>
  <si>
    <t>兵庫県播磨</t>
  </si>
  <si>
    <t>日ノ本学園</t>
  </si>
  <si>
    <t>賢明女子学院</t>
  </si>
  <si>
    <t>淳心学院</t>
  </si>
  <si>
    <t>市川</t>
  </si>
  <si>
    <t>日生学園第三</t>
  </si>
  <si>
    <t>県立洲本</t>
  </si>
  <si>
    <t>淡路</t>
  </si>
  <si>
    <t>県立洲本(定)</t>
  </si>
  <si>
    <t>県立津名</t>
  </si>
  <si>
    <t>県立淡路</t>
  </si>
  <si>
    <t>県立洲本実業</t>
  </si>
  <si>
    <t>県立豊岡</t>
  </si>
  <si>
    <t>但馬</t>
  </si>
  <si>
    <t>県立豊岡(定)</t>
  </si>
  <si>
    <t>県立日高</t>
  </si>
  <si>
    <t>県立香住</t>
  </si>
  <si>
    <t>県立浜坂</t>
  </si>
  <si>
    <t>県立村岡</t>
  </si>
  <si>
    <t>県立八鹿</t>
  </si>
  <si>
    <t>県立生野</t>
  </si>
  <si>
    <t>県立但馬農業</t>
  </si>
  <si>
    <t>生野学園</t>
  </si>
  <si>
    <t>県立柏原</t>
  </si>
  <si>
    <t>丹有</t>
  </si>
  <si>
    <t>県立氷上西</t>
  </si>
  <si>
    <t>県立篠山鳳鳴</t>
  </si>
  <si>
    <t>県立有馬</t>
  </si>
  <si>
    <t>県立北摂三田</t>
  </si>
  <si>
    <t>県立三田西陵</t>
  </si>
  <si>
    <t>県立氷上</t>
  </si>
  <si>
    <t>県立篠山産業</t>
  </si>
  <si>
    <t>三田学園</t>
  </si>
  <si>
    <t>その他</t>
  </si>
  <si>
    <t>学年</t>
    <rPh sb="0" eb="2">
      <t>ガクネン</t>
    </rPh>
    <phoneticPr fontId="2"/>
  </si>
  <si>
    <t>神戸</t>
    <phoneticPr fontId="2"/>
  </si>
  <si>
    <t>県立視覚特別支援学校</t>
    <rPh sb="2" eb="10">
      <t>シカクトクベツシエンガッコウ</t>
    </rPh>
    <phoneticPr fontId="2"/>
  </si>
  <si>
    <t>県立神戸聴覚特別支援学校</t>
    <rPh sb="4" eb="12">
      <t>チョウカクトクベツシエンガッコウ</t>
    </rPh>
    <phoneticPr fontId="2"/>
  </si>
  <si>
    <t>県立神戸特別支援学校</t>
    <rPh sb="4" eb="10">
      <t>トクベツシエンガッコウ</t>
    </rPh>
    <phoneticPr fontId="2"/>
  </si>
  <si>
    <t>神戸星城</t>
    <rPh sb="2" eb="3">
      <t>セイ</t>
    </rPh>
    <rPh sb="3" eb="4">
      <t>ジョウ</t>
    </rPh>
    <phoneticPr fontId="2"/>
  </si>
  <si>
    <t>須磨学園</t>
    <rPh sb="2" eb="4">
      <t>ガクエン</t>
    </rPh>
    <phoneticPr fontId="2"/>
  </si>
  <si>
    <t>神戸第一</t>
    <rPh sb="0" eb="2">
      <t>コウベ</t>
    </rPh>
    <rPh sb="2" eb="4">
      <t>ダイイチ</t>
    </rPh>
    <phoneticPr fontId="2"/>
  </si>
  <si>
    <t>神戸</t>
    <rPh sb="0" eb="2">
      <t>コウベ</t>
    </rPh>
    <phoneticPr fontId="2"/>
  </si>
  <si>
    <t>県立姫路聴覚特別支援学校</t>
    <rPh sb="4" eb="12">
      <t>チョウカクトクベツシエンガッコウ</t>
    </rPh>
    <phoneticPr fontId="2"/>
  </si>
  <si>
    <t>県立姫路特別支援学校</t>
    <rPh sb="4" eb="10">
      <t>トクベツシエンガッコウ</t>
    </rPh>
    <phoneticPr fontId="2"/>
  </si>
  <si>
    <t>県立播磨特別支援学校</t>
    <rPh sb="4" eb="10">
      <t>トクベツシエンガッコウ</t>
    </rPh>
    <phoneticPr fontId="2"/>
  </si>
  <si>
    <t>県立赤穂特別支援学校</t>
    <rPh sb="4" eb="10">
      <t>トクベツシエンガッコウ</t>
    </rPh>
    <phoneticPr fontId="2"/>
  </si>
  <si>
    <t>東洋大学附属姫路</t>
    <rPh sb="4" eb="6">
      <t>フゾク</t>
    </rPh>
    <phoneticPr fontId="2"/>
  </si>
  <si>
    <t>県立淡路三原</t>
    <rPh sb="2" eb="4">
      <t>アワジ</t>
    </rPh>
    <phoneticPr fontId="2"/>
  </si>
  <si>
    <t>県立豊岡聴覚特別支援学校</t>
  </si>
  <si>
    <t>近畿大学附属豊岡</t>
    <rPh sb="4" eb="6">
      <t>フゾク</t>
    </rPh>
    <phoneticPr fontId="2"/>
  </si>
  <si>
    <t>県立神戸鈴蘭台</t>
    <rPh sb="2" eb="4">
      <t>コウベ</t>
    </rPh>
    <phoneticPr fontId="2"/>
  </si>
  <si>
    <t>県立西宮香風</t>
    <rPh sb="0" eb="2">
      <t>ケンリツ</t>
    </rPh>
    <phoneticPr fontId="2"/>
  </si>
  <si>
    <t>県立阪神特別支援学校</t>
    <phoneticPr fontId="2"/>
  </si>
  <si>
    <t>県立こやの里特別支援学校</t>
    <phoneticPr fontId="2"/>
  </si>
  <si>
    <t>市立尼崎双星</t>
    <rPh sb="4" eb="5">
      <t>ソウ</t>
    </rPh>
    <rPh sb="5" eb="6">
      <t>ホシ</t>
    </rPh>
    <phoneticPr fontId="2"/>
  </si>
  <si>
    <t>県立阪神昆陽</t>
    <phoneticPr fontId="2"/>
  </si>
  <si>
    <t>阪神</t>
    <rPh sb="0" eb="2">
      <t>ハンシン</t>
    </rPh>
    <phoneticPr fontId="2"/>
  </si>
  <si>
    <t>市立伊丹</t>
    <phoneticPr fontId="2"/>
  </si>
  <si>
    <t>県立芦屋国際中等教育学校</t>
    <rPh sb="0" eb="2">
      <t>ケンリツ</t>
    </rPh>
    <phoneticPr fontId="2"/>
  </si>
  <si>
    <t>雲雀丘学園</t>
    <phoneticPr fontId="2"/>
  </si>
  <si>
    <t>県立いなみ野特別支援学校</t>
    <phoneticPr fontId="2"/>
  </si>
  <si>
    <t>県立北はりま特別支援学校</t>
    <phoneticPr fontId="2"/>
  </si>
  <si>
    <t>県立龍野北</t>
    <rPh sb="4" eb="5">
      <t>キタ</t>
    </rPh>
    <phoneticPr fontId="2"/>
  </si>
  <si>
    <t>県立淡路特別支援学校</t>
    <phoneticPr fontId="2"/>
  </si>
  <si>
    <t>県立出石</t>
    <phoneticPr fontId="2"/>
  </si>
  <si>
    <t>県立和田山</t>
    <phoneticPr fontId="2"/>
  </si>
  <si>
    <t>県立出石特別支援学校</t>
    <phoneticPr fontId="2"/>
  </si>
  <si>
    <t>県立和田山特別支援学校</t>
    <phoneticPr fontId="2"/>
  </si>
  <si>
    <t>県立氷上特別支援学校</t>
    <phoneticPr fontId="2"/>
  </si>
  <si>
    <t>県立上野ヶ原特別支援学校</t>
    <phoneticPr fontId="2"/>
  </si>
  <si>
    <t>本表に記載のない諸学校</t>
    <phoneticPr fontId="2"/>
  </si>
  <si>
    <t>フリガナ（全角）</t>
    <rPh sb="5" eb="7">
      <t>ゼンカク</t>
    </rPh>
    <phoneticPr fontId="2"/>
  </si>
  <si>
    <t>縦横</t>
    <rPh sb="0" eb="2">
      <t>タテヨコ</t>
    </rPh>
    <phoneticPr fontId="2"/>
  </si>
  <si>
    <t>写真データのファイル名</t>
    <rPh sb="0" eb="2">
      <t>シャシン</t>
    </rPh>
    <rPh sb="10" eb="11">
      <t>メイ</t>
    </rPh>
    <phoneticPr fontId="2"/>
  </si>
  <si>
    <t>横長</t>
    <rPh sb="0" eb="2">
      <t>ヨコナガ</t>
    </rPh>
    <phoneticPr fontId="2"/>
  </si>
  <si>
    <t>1対1</t>
    <rPh sb="1" eb="2">
      <t>タイ</t>
    </rPh>
    <phoneticPr fontId="2"/>
  </si>
  <si>
    <t>縦長</t>
    <rPh sb="0" eb="2">
      <t>タテナガ</t>
    </rPh>
    <phoneticPr fontId="2"/>
  </si>
  <si>
    <t>作品リスト</t>
    <rPh sb="0" eb="2">
      <t>サクヒン</t>
    </rPh>
    <phoneticPr fontId="2"/>
  </si>
  <si>
    <t>作　品　名</t>
    <rPh sb="0" eb="1">
      <t>サク</t>
    </rPh>
    <rPh sb="2" eb="3">
      <t>ヒン</t>
    </rPh>
    <rPh sb="4" eb="5">
      <t>ナ</t>
    </rPh>
    <phoneticPr fontId="2"/>
  </si>
  <si>
    <t>氏　名</t>
    <phoneticPr fontId="7"/>
  </si>
  <si>
    <t>学　校　名</t>
    <phoneticPr fontId="7"/>
  </si>
  <si>
    <t>県立西脇</t>
    <rPh sb="0" eb="2">
      <t>ケンリツ</t>
    </rPh>
    <rPh sb="2" eb="4">
      <t>ニシワキ</t>
    </rPh>
    <phoneticPr fontId="2"/>
  </si>
  <si>
    <t>学校番号</t>
    <rPh sb="0" eb="2">
      <t>ガッコウ</t>
    </rPh>
    <rPh sb="2" eb="4">
      <t>バンゴウ</t>
    </rPh>
    <phoneticPr fontId="2"/>
  </si>
  <si>
    <t>神戸国際大学附属</t>
    <rPh sb="6" eb="8">
      <t>フゾク</t>
    </rPh>
    <phoneticPr fontId="2"/>
  </si>
  <si>
    <t>神戸学院大学附属</t>
    <phoneticPr fontId="2"/>
  </si>
  <si>
    <t>蒼開</t>
    <phoneticPr fontId="2"/>
  </si>
  <si>
    <t>三田松聖</t>
    <phoneticPr fontId="2"/>
  </si>
  <si>
    <t>フィルム</t>
    <phoneticPr fontId="2"/>
  </si>
  <si>
    <t>神戸支部</t>
    <rPh sb="0" eb="2">
      <t>コウベ</t>
    </rPh>
    <rPh sb="2" eb="4">
      <t>シブ</t>
    </rPh>
    <phoneticPr fontId="2"/>
  </si>
  <si>
    <t>１００番台</t>
    <rPh sb="3" eb="4">
      <t>バン</t>
    </rPh>
    <rPh sb="4" eb="5">
      <t>ダイ</t>
    </rPh>
    <phoneticPr fontId="2"/>
  </si>
  <si>
    <t>２００番台</t>
    <rPh sb="3" eb="5">
      <t>バンダイ</t>
    </rPh>
    <phoneticPr fontId="2"/>
  </si>
  <si>
    <t>東播磨支部</t>
    <rPh sb="0" eb="1">
      <t>ヒガシ</t>
    </rPh>
    <rPh sb="1" eb="3">
      <t>ハリマ</t>
    </rPh>
    <rPh sb="3" eb="5">
      <t>シブ</t>
    </rPh>
    <phoneticPr fontId="2"/>
  </si>
  <si>
    <t>３００番台</t>
    <rPh sb="3" eb="5">
      <t>バンダイ</t>
    </rPh>
    <phoneticPr fontId="2"/>
  </si>
  <si>
    <t>西播磨支部</t>
    <rPh sb="0" eb="1">
      <t>ニシ</t>
    </rPh>
    <rPh sb="1" eb="3">
      <t>ハリマ</t>
    </rPh>
    <rPh sb="3" eb="5">
      <t>シブ</t>
    </rPh>
    <phoneticPr fontId="2"/>
  </si>
  <si>
    <t>４００番台</t>
    <rPh sb="3" eb="5">
      <t>バンダイ</t>
    </rPh>
    <phoneticPr fontId="2"/>
  </si>
  <si>
    <t>淡路支部</t>
    <rPh sb="0" eb="2">
      <t>アワジ</t>
    </rPh>
    <rPh sb="2" eb="4">
      <t>シブ</t>
    </rPh>
    <phoneticPr fontId="2"/>
  </si>
  <si>
    <t>５００番台</t>
    <rPh sb="3" eb="5">
      <t>バンダイ</t>
    </rPh>
    <phoneticPr fontId="2"/>
  </si>
  <si>
    <t>但馬支部</t>
    <rPh sb="0" eb="2">
      <t>タジマ</t>
    </rPh>
    <rPh sb="2" eb="4">
      <t>シブ</t>
    </rPh>
    <phoneticPr fontId="2"/>
  </si>
  <si>
    <t>６００番台</t>
    <rPh sb="3" eb="5">
      <t>バンダイ</t>
    </rPh>
    <phoneticPr fontId="2"/>
  </si>
  <si>
    <t>その他</t>
    <rPh sb="2" eb="3">
      <t>タ</t>
    </rPh>
    <phoneticPr fontId="2"/>
  </si>
  <si>
    <t>９９９番</t>
    <rPh sb="3" eb="4">
      <t>バン</t>
    </rPh>
    <phoneticPr fontId="2"/>
  </si>
  <si>
    <t>阪神支部(但有)</t>
    <rPh sb="0" eb="2">
      <t>ハンシン</t>
    </rPh>
    <rPh sb="2" eb="4">
      <t>シブ</t>
    </rPh>
    <rPh sb="5" eb="6">
      <t>タン</t>
    </rPh>
    <rPh sb="6" eb="7">
      <t>タモツ</t>
    </rPh>
    <phoneticPr fontId="2"/>
  </si>
  <si>
    <t>市立神港橘</t>
    <phoneticPr fontId="2"/>
  </si>
  <si>
    <t>市立須磨翔風</t>
    <phoneticPr fontId="2"/>
  </si>
  <si>
    <t>市立神戸工科</t>
    <phoneticPr fontId="2"/>
  </si>
  <si>
    <t>市立友生支援学校</t>
    <rPh sb="0" eb="2">
      <t>シリツ</t>
    </rPh>
    <phoneticPr fontId="2"/>
  </si>
  <si>
    <t>市立青陽須磨支援学校</t>
    <phoneticPr fontId="2"/>
  </si>
  <si>
    <t>市立青陽東養護学校</t>
    <phoneticPr fontId="2"/>
  </si>
  <si>
    <t>神戸龍谷</t>
    <rPh sb="0" eb="2">
      <t>コウベ</t>
    </rPh>
    <rPh sb="2" eb="4">
      <t>リュウコク</t>
    </rPh>
    <phoneticPr fontId="2"/>
  </si>
  <si>
    <t>兵庫大学附属須磨ノ浦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2"/>
  </si>
  <si>
    <t>関西学院高等部</t>
    <rPh sb="4" eb="7">
      <t>コウトウブ</t>
    </rPh>
    <phoneticPr fontId="2"/>
  </si>
  <si>
    <t>2021年度一部更新</t>
    <rPh sb="4" eb="6">
      <t>ネンド</t>
    </rPh>
    <rPh sb="6" eb="8">
      <t>イチブ</t>
    </rPh>
    <rPh sb="8" eb="10">
      <t>コウシン</t>
    </rPh>
    <phoneticPr fontId="2"/>
  </si>
  <si>
    <t>学内連番</t>
    <rPh sb="0" eb="2">
      <t>ガクナイ</t>
    </rPh>
    <rPh sb="2" eb="4">
      <t>レンバン</t>
    </rPh>
    <phoneticPr fontId="7"/>
  </si>
  <si>
    <t>カメラ</t>
    <phoneticPr fontId="7"/>
  </si>
  <si>
    <t>ISO</t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</si>
  <si>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</si>
  <si>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</si>
  <si>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作画意図</t>
    <rPh sb="0" eb="4">
      <t>サクガイト</t>
    </rPh>
    <phoneticPr fontId="7"/>
  </si>
  <si>
    <t>撮影場所</t>
    <rPh sb="0" eb="4">
      <t>サツエイバショ</t>
    </rPh>
    <phoneticPr fontId="7"/>
  </si>
  <si>
    <t>レンズ
(わかる範囲で)</t>
    <rPh sb="8" eb="10">
      <t>ハンイ</t>
    </rPh>
    <phoneticPr fontId="7"/>
  </si>
  <si>
    <t>絞り
(f値)</t>
    <rPh sb="0" eb="1">
      <t>シボ</t>
    </rPh>
    <rPh sb="5" eb="6">
      <t>チ</t>
    </rPh>
    <phoneticPr fontId="7"/>
  </si>
  <si>
    <t>キャノンKissX7i</t>
    <phoneticPr fontId="7"/>
  </si>
  <si>
    <t>Canon EF-S18-55mm F4.0-5.6</t>
    <phoneticPr fontId="7"/>
  </si>
  <si>
    <t>六甲山</t>
    <rPh sb="0" eb="3">
      <t>ロッコウサン</t>
    </rPh>
    <phoneticPr fontId="7"/>
  </si>
  <si>
    <t>須磨海岸</t>
    <rPh sb="0" eb="4">
      <t>スマカイガン</t>
    </rPh>
    <phoneticPr fontId="7"/>
  </si>
  <si>
    <t>○○を表現しました。などなど・・・</t>
    <rPh sb="3" eb="5">
      <t>ヒョウゲン</t>
    </rPh>
    <phoneticPr fontId="7"/>
  </si>
  <si>
    <t>○○を工夫しました。などなど・・・</t>
    <rPh sb="3" eb="5">
      <t>クフウ</t>
    </rPh>
    <phoneticPr fontId="7"/>
  </si>
  <si>
    <t>例1</t>
    <rPh sb="0" eb="1">
      <t>レイ</t>
    </rPh>
    <phoneticPr fontId="2"/>
  </si>
  <si>
    <t>例1</t>
    <rPh sb="0" eb="1">
      <t>レイ</t>
    </rPh>
    <phoneticPr fontId="7"/>
  </si>
  <si>
    <t>氏名</t>
    <rPh sb="0" eb="2">
      <t>シメイ</t>
    </rPh>
    <phoneticPr fontId="7"/>
  </si>
  <si>
    <t>年</t>
    <rPh sb="0" eb="1">
      <t>ネン</t>
    </rPh>
    <phoneticPr fontId="7"/>
  </si>
  <si>
    <t>&lt;説明&gt;</t>
    <phoneticPr fontId="7"/>
  </si>
  <si>
    <t>作画
意図</t>
    <rPh sb="0" eb="2">
      <t>サクガ</t>
    </rPh>
    <rPh sb="3" eb="5">
      <t>イト</t>
    </rPh>
    <phoneticPr fontId="7"/>
  </si>
  <si>
    <t>タイ
トル</t>
    <phoneticPr fontId="7"/>
  </si>
  <si>
    <t>フリガナ</t>
    <phoneticPr fontId="7"/>
  </si>
  <si>
    <t>応募票</t>
    <rPh sb="0" eb="3">
      <t>オウボヒョウ</t>
    </rPh>
    <phoneticPr fontId="7"/>
  </si>
  <si>
    <t>学校</t>
    <rPh sb="0" eb="2">
      <t>ガッコウ</t>
    </rPh>
    <phoneticPr fontId="7"/>
  </si>
  <si>
    <t>レンズ</t>
    <phoneticPr fontId="7"/>
  </si>
  <si>
    <t>ｆ値</t>
    <rPh sb="1" eb="2">
      <t>チ</t>
    </rPh>
    <phoneticPr fontId="7"/>
  </si>
  <si>
    <t>ｼｬｯﾀｰS</t>
    <phoneticPr fontId="7"/>
  </si>
  <si>
    <t>カラー</t>
    <phoneticPr fontId="7"/>
  </si>
  <si>
    <t>モノクロ</t>
    <phoneticPr fontId="7"/>
  </si>
  <si>
    <t>デジタル</t>
    <phoneticPr fontId="7"/>
  </si>
  <si>
    <t>フィルム</t>
    <phoneticPr fontId="7"/>
  </si>
  <si>
    <t>単写真</t>
    <rPh sb="0" eb="3">
      <t>タンシャシン</t>
    </rPh>
    <phoneticPr fontId="7"/>
  </si>
  <si>
    <t>枚組</t>
    <rPh sb="0" eb="1">
      <t>マイ</t>
    </rPh>
    <rPh sb="1" eb="2">
      <t>グミ</t>
    </rPh>
    <phoneticPr fontId="7"/>
  </si>
  <si>
    <t>支部整理番号</t>
    <rPh sb="0" eb="2">
      <t>シブ</t>
    </rPh>
    <rPh sb="2" eb="6">
      <t>セイリバンゴウ</t>
    </rPh>
    <phoneticPr fontId="7"/>
  </si>
  <si>
    <t>県整理番号</t>
    <rPh sb="0" eb="1">
      <t>ケン</t>
    </rPh>
    <rPh sb="1" eb="3">
      <t>セイリ</t>
    </rPh>
    <rPh sb="3" eb="5">
      <t>バンゴウ</t>
    </rPh>
    <phoneticPr fontId="7"/>
  </si>
  <si>
    <t>撮影
場所</t>
    <rPh sb="0" eb="2">
      <t>サツエイ</t>
    </rPh>
    <rPh sb="3" eb="5">
      <t>バショ</t>
    </rPh>
    <phoneticPr fontId="7"/>
  </si>
  <si>
    <t>日時</t>
    <rPh sb="0" eb="2">
      <t>ニチジ</t>
    </rPh>
    <phoneticPr fontId="7"/>
  </si>
  <si>
    <t>時頃</t>
    <rPh sb="0" eb="2">
      <t>ジゴロ</t>
    </rPh>
    <phoneticPr fontId="7"/>
  </si>
  <si>
    <t>2021年度　第29回　兵庫県高等学校　春季写真コンテスト</t>
    <rPh sb="4" eb="6">
      <t>ネンド</t>
    </rPh>
    <rPh sb="7" eb="8">
      <t>ダイ</t>
    </rPh>
    <rPh sb="10" eb="11">
      <t>カイ</t>
    </rPh>
    <rPh sb="12" eb="19">
      <t>ヒョウゴケンコウトウガッコウ</t>
    </rPh>
    <rPh sb="20" eb="24">
      <t>シュンキシャシン</t>
    </rPh>
    <phoneticPr fontId="7"/>
  </si>
  <si>
    <t>例2</t>
    <rPh sb="0" eb="1">
      <t>レイ</t>
    </rPh>
    <phoneticPr fontId="7"/>
  </si>
  <si>
    <t>C</t>
  </si>
  <si>
    <t>C</t>
    <phoneticPr fontId="3"/>
  </si>
  <si>
    <t>M</t>
    <phoneticPr fontId="3"/>
  </si>
  <si>
    <t>F</t>
  </si>
  <si>
    <t>F</t>
    <phoneticPr fontId="3"/>
  </si>
  <si>
    <t>Color/Mono</t>
    <phoneticPr fontId="3"/>
  </si>
  <si>
    <t>枚数</t>
    <rPh sb="0" eb="2">
      <t>マイスウ</t>
    </rPh>
    <phoneticPr fontId="3"/>
  </si>
  <si>
    <t>フィルム</t>
    <phoneticPr fontId="3"/>
  </si>
  <si>
    <t>ｶﾗｰ
or
ﾓﾉｸﾛ</t>
    <phoneticPr fontId="2"/>
  </si>
  <si>
    <t>枚数</t>
    <rPh sb="0" eb="2">
      <t>マイスウ</t>
    </rPh>
    <phoneticPr fontId="2"/>
  </si>
  <si>
    <t>春の大山</t>
    <rPh sb="0" eb="1">
      <t>ハル</t>
    </rPh>
    <rPh sb="2" eb="4">
      <t>オオヤマ</t>
    </rPh>
    <phoneticPr fontId="7"/>
  </si>
  <si>
    <t>ハルノオオヤマ</t>
  </si>
  <si>
    <t>秋の紅葉</t>
    <rPh sb="0" eb="1">
      <t>アキ</t>
    </rPh>
    <rPh sb="2" eb="4">
      <t>コウヨウ</t>
    </rPh>
    <phoneticPr fontId="2"/>
  </si>
  <si>
    <t>夏の海辺</t>
    <rPh sb="0" eb="1">
      <t>ナツ</t>
    </rPh>
    <rPh sb="2" eb="4">
      <t>ウミベ</t>
    </rPh>
    <phoneticPr fontId="7"/>
  </si>
  <si>
    <t>ナツノウミベ</t>
  </si>
  <si>
    <t>アキノコウヨウ</t>
  </si>
  <si>
    <t>例3</t>
    <rPh sb="0" eb="1">
      <t>レイ</t>
    </rPh>
    <phoneticPr fontId="7"/>
  </si>
  <si>
    <t>例4</t>
    <rPh sb="0" eb="1">
      <t>レイ</t>
    </rPh>
    <phoneticPr fontId="2"/>
  </si>
  <si>
    <t>冬の雪山</t>
    <rPh sb="0" eb="1">
      <t>フユ</t>
    </rPh>
    <rPh sb="2" eb="4">
      <t>ユキヤマ</t>
    </rPh>
    <phoneticPr fontId="2"/>
  </si>
  <si>
    <t>フユノユキヤマ</t>
  </si>
  <si>
    <t>C</t>
    <phoneticPr fontId="7"/>
  </si>
  <si>
    <t>M</t>
    <phoneticPr fontId="7"/>
  </si>
  <si>
    <t>山田　太郎</t>
    <rPh sb="0" eb="2">
      <t>ヤマダ</t>
    </rPh>
    <rPh sb="3" eb="5">
      <t>タロウ</t>
    </rPh>
    <phoneticPr fontId="2"/>
  </si>
  <si>
    <t>佐藤　花子</t>
    <rPh sb="0" eb="2">
      <t>サトウ</t>
    </rPh>
    <rPh sb="3" eb="5">
      <t>ハナコ</t>
    </rPh>
    <phoneticPr fontId="2"/>
  </si>
  <si>
    <t>兵庫　次郎</t>
    <rPh sb="0" eb="2">
      <t>ヒョウゴ</t>
    </rPh>
    <rPh sb="3" eb="5">
      <t>ジロウ</t>
    </rPh>
    <phoneticPr fontId="7"/>
  </si>
  <si>
    <t>ヤマダ　タロウ</t>
    <phoneticPr fontId="2"/>
  </si>
  <si>
    <t>サトウ　ハナコ</t>
    <phoneticPr fontId="2"/>
  </si>
  <si>
    <t>ヒョウゴ　ジロウ</t>
    <phoneticPr fontId="2"/>
  </si>
  <si>
    <t>iPhone7</t>
  </si>
  <si>
    <t>有馬温泉</t>
    <rPh sb="0" eb="2">
      <t>アリマ</t>
    </rPh>
    <rPh sb="2" eb="4">
      <t>オンセン</t>
    </rPh>
    <phoneticPr fontId="7"/>
  </si>
  <si>
    <t>例4</t>
    <rPh sb="0" eb="1">
      <t>レイ</t>
    </rPh>
    <phoneticPr fontId="7"/>
  </si>
  <si>
    <t>○○の瞬間です。などなど・・・などなど・・・などなど・・・などなど・・・などなど・・・などなど・・・などなど・・・などなど・・・などなど・・・などなど・・・などなど・・・などなど・・・などなど・・・</t>
    <rPh sb="3" eb="5">
      <t>シュンカン</t>
    </rPh>
    <phoneticPr fontId="7"/>
  </si>
  <si>
    <t>撮影
日時
西暦</t>
    <rPh sb="0" eb="2">
      <t>サツエイ</t>
    </rPh>
    <rPh sb="3" eb="5">
      <t>ニチジ</t>
    </rPh>
    <rPh sb="6" eb="8">
      <t>セイレキ</t>
    </rPh>
    <phoneticPr fontId="7"/>
  </si>
  <si>
    <t>時
ごろ</t>
    <rPh sb="0" eb="1">
      <t>ジ</t>
    </rPh>
    <phoneticPr fontId="7"/>
  </si>
  <si>
    <t>支部整理番号</t>
    <rPh sb="0" eb="2">
      <t>シブ</t>
    </rPh>
    <rPh sb="2" eb="4">
      <t>セイリ</t>
    </rPh>
    <rPh sb="4" eb="6">
      <t>バンゴウ</t>
    </rPh>
    <phoneticPr fontId="7"/>
  </si>
  <si>
    <t>作品の裏に両面テープで貼り付ける。はみ出ないように。
写真の天地と合わせる。セロテープ禁止。のり禁止。縮小コピー可。</t>
    <rPh sb="0" eb="2">
      <t>サクヒン</t>
    </rPh>
    <rPh sb="3" eb="4">
      <t>ウラ</t>
    </rPh>
    <rPh sb="5" eb="7">
      <t>リョウメン</t>
    </rPh>
    <rPh sb="11" eb="12">
      <t>ハ</t>
    </rPh>
    <rPh sb="13" eb="14">
      <t>ツ</t>
    </rPh>
    <rPh sb="19" eb="20">
      <t>デ</t>
    </rPh>
    <rPh sb="27" eb="29">
      <t>シャシン</t>
    </rPh>
    <rPh sb="30" eb="32">
      <t>テンチ</t>
    </rPh>
    <rPh sb="33" eb="34">
      <t>ア</t>
    </rPh>
    <rPh sb="43" eb="45">
      <t>キンシ</t>
    </rPh>
    <rPh sb="48" eb="50">
      <t>キンシ</t>
    </rPh>
    <phoneticPr fontId="7"/>
  </si>
  <si>
    <t>学内連番を入力→</t>
    <rPh sb="0" eb="2">
      <t>ガクナイ</t>
    </rPh>
    <rPh sb="2" eb="4">
      <t>レンバン</t>
    </rPh>
    <rPh sb="5" eb="7">
      <t>ニュウリョク</t>
    </rPh>
    <phoneticPr fontId="7"/>
  </si>
  <si>
    <t>「1入力」のシートに、出品する作品の情報を入力してください。</t>
    <rPh sb="2" eb="4">
      <t>ニュウリョク</t>
    </rPh>
    <rPh sb="18" eb="20">
      <t>ジョウホウ</t>
    </rPh>
    <rPh sb="21" eb="23">
      <t>ニュウリョク</t>
    </rPh>
    <phoneticPr fontId="7"/>
  </si>
  <si>
    <t>特殊文字は避けてください。</t>
    <rPh sb="0" eb="2">
      <t>トクシュ</t>
    </rPh>
    <rPh sb="2" eb="4">
      <t>モジ</t>
    </rPh>
    <rPh sb="5" eb="6">
      <t>サ</t>
    </rPh>
    <phoneticPr fontId="7"/>
  </si>
  <si>
    <t>フリガナは全角カタカナで。</t>
    <rPh sb="5" eb="7">
      <t>ゼンカク</t>
    </rPh>
    <phoneticPr fontId="7"/>
  </si>
  <si>
    <t>カラー写真は「 C 」をプルダウン（▼）から選択、
白黒写真は「 M 」をプルダウン（▼）から選択してください。</t>
    <phoneticPr fontId="7"/>
  </si>
  <si>
    <t>フィルム作品の場合のみ「 F 」をプルダウン（▼）から選択、
デジタル写真の場合は何も入力しないでください。。</t>
    <phoneticPr fontId="7"/>
  </si>
  <si>
    <t>「横長」「縦長」「1対1」の
いずれかをプルダウン（▼）から選択して下さい。</t>
    <phoneticPr fontId="7"/>
  </si>
  <si>
    <t>姓と名の間は全角スペース</t>
    <phoneticPr fontId="7"/>
  </si>
  <si>
    <t>Ｂ５用紙に印刷し、四角の枠で切り取り、両面テープを斜線部に貼り、点線(---------------)を写真の下辺に合わせ、写真の裏から貼付けてください。両面テープは枠からはみ出ないようにしてください。学内連番は見えないようになります。</t>
    <phoneticPr fontId="7"/>
  </si>
  <si>
    <t>「絞り」より右側は空白のままにしておいて、応募票を印刷し、その後手書きでもOKです。</t>
    <rPh sb="1" eb="2">
      <t>シボ</t>
    </rPh>
    <rPh sb="6" eb="8">
      <t>ミギガワ</t>
    </rPh>
    <rPh sb="9" eb="11">
      <t>クウハク</t>
    </rPh>
    <rPh sb="21" eb="24">
      <t>オウボヒョウ</t>
    </rPh>
    <rPh sb="25" eb="27">
      <t>インサツ</t>
    </rPh>
    <rPh sb="31" eb="32">
      <t>ゴ</t>
    </rPh>
    <rPh sb="32" eb="34">
      <t>テガ</t>
    </rPh>
    <phoneticPr fontId="7"/>
  </si>
  <si>
    <t>1/400</t>
  </si>
  <si>
    <t>2.5秒</t>
  </si>
  <si>
    <t>1/1000</t>
  </si>
  <si>
    <t>シャッター
スピード</t>
  </si>
  <si>
    <t>付属</t>
    <rPh sb="0" eb="2">
      <t>フゾク</t>
    </rPh>
    <phoneticPr fontId="7"/>
  </si>
  <si>
    <t>単写真は「１」を入力、
組写真の場合は枚数を入力してください。（最大５枚）</t>
    <rPh sb="32" eb="34">
      <t>サイダイ</t>
    </rPh>
    <rPh sb="35" eb="36">
      <t>マイ</t>
    </rPh>
    <phoneticPr fontId="7"/>
  </si>
  <si>
    <t>学校番号は「学校番号」のシートにある番号を参照し、入力してください。
（2021年度一部更新）</t>
    <rPh sb="0" eb="2">
      <t>ガッコウ</t>
    </rPh>
    <rPh sb="2" eb="4">
      <t>バンゴウ</t>
    </rPh>
    <rPh sb="21" eb="23">
      <t>サンショウ</t>
    </rPh>
    <phoneticPr fontId="7"/>
  </si>
  <si>
    <t>作品の裏に両面テープで貼り付けてください。（はみ出ないように）
写真の天地と合わせてください。セロテープ禁止。のり禁止。縮小コピー可。</t>
    <phoneticPr fontId="7"/>
  </si>
  <si>
    <t>両面テープがはみ出ていたり、セロテープで貼ると、写真を重ねたときに、他の写真を傷つけてしまう可能性があります！</t>
    <rPh sb="0" eb="2">
      <t>リョウメン</t>
    </rPh>
    <rPh sb="8" eb="9">
      <t>デ</t>
    </rPh>
    <rPh sb="20" eb="21">
      <t>ハ</t>
    </rPh>
    <rPh sb="24" eb="26">
      <t>シャシン</t>
    </rPh>
    <rPh sb="27" eb="28">
      <t>カサ</t>
    </rPh>
    <rPh sb="34" eb="35">
      <t>ホカ</t>
    </rPh>
    <rPh sb="36" eb="38">
      <t>シャシン</t>
    </rPh>
    <rPh sb="39" eb="40">
      <t>キズ</t>
    </rPh>
    <rPh sb="46" eb="49">
      <t>カノウセイ</t>
    </rPh>
    <phoneticPr fontId="7"/>
  </si>
  <si>
    <t>（両面テープ）</t>
    <rPh sb="1" eb="3">
      <t>リョウメン</t>
    </rPh>
    <phoneticPr fontId="7"/>
  </si>
  <si>
    <t>単焦点　50m</t>
    <rPh sb="0" eb="3">
      <t>タンショウテン</t>
    </rPh>
    <phoneticPr fontId="7"/>
  </si>
  <si>
    <t>学校
番号</t>
    <rPh sb="0" eb="2">
      <t>ガッコウ</t>
    </rPh>
    <rPh sb="3" eb="5">
      <t>バンゴウ</t>
    </rPh>
    <phoneticPr fontId="7"/>
  </si>
  <si>
    <t>「1入力」のシートの学内連番を入力→→
自動で反映されます。その後B５で印刷。</t>
    <phoneticPr fontId="7"/>
  </si>
  <si>
    <t>Canon New F1</t>
    <phoneticPr fontId="7"/>
  </si>
  <si>
    <t>例１</t>
    <rPh sb="0" eb="1">
      <t>レイ</t>
    </rPh>
    <phoneticPr fontId="7"/>
  </si>
  <si>
    <t>「2応募票」のシートでは、水色のセル以外をロックしていますが、パスワードなしで解除可能です。</t>
    <rPh sb="2" eb="5">
      <t>オウボヒョウ</t>
    </rPh>
    <rPh sb="13" eb="15">
      <t>ミズイロ</t>
    </rPh>
    <rPh sb="18" eb="20">
      <t>イガイ</t>
    </rPh>
    <rPh sb="39" eb="41">
      <t>カイジョ</t>
    </rPh>
    <rPh sb="41" eb="43">
      <t>カノウ</t>
    </rPh>
    <phoneticPr fontId="7"/>
  </si>
  <si>
    <t>「3キャプション」のシートでは、水色のセル以外をロックしていますが、パスワードなしで解除可能です。</t>
    <rPh sb="16" eb="18">
      <t>ミズイロ</t>
    </rPh>
    <rPh sb="21" eb="23">
      <t>イガイ</t>
    </rPh>
    <rPh sb="42" eb="44">
      <t>カイジョ</t>
    </rPh>
    <rPh sb="44" eb="46">
      <t>カノウ</t>
    </rPh>
    <phoneticPr fontId="7"/>
  </si>
  <si>
    <t>阪神　三郎</t>
    <rPh sb="0" eb="2">
      <t>ハンシン</t>
    </rPh>
    <rPh sb="3" eb="5">
      <t>サブロウ</t>
    </rPh>
    <phoneticPr fontId="7"/>
  </si>
  <si>
    <t>ハンシン　サブロウ</t>
    <phoneticPr fontId="2"/>
  </si>
  <si>
    <r>
      <t xml:space="preserve">まず水色のセルに学内連番を入力してください。自動でタイトル・学年・作品記号が反映されます。
</t>
    </r>
    <r>
      <rPr>
        <b/>
        <sz val="20"/>
        <color rgb="FF000000"/>
        <rFont val="ＭＳ Ｐゴシック"/>
        <family val="3"/>
        <charset val="128"/>
      </rPr>
      <t>Ｂ５</t>
    </r>
    <r>
      <rPr>
        <sz val="10"/>
        <color rgb="FF000000"/>
        <rFont val="ＭＳ Ｐゴシック"/>
        <family val="3"/>
        <charset val="128"/>
      </rPr>
      <t>用紙に印刷し、四角の枠で切り取り、両面テープを斜線部に貼り、点線(---------------)を写真の下辺に合わせ、写真の裏から貼付けてください。両面テープは枠からはみ出ないようにしてください。学内連番は見えないようになります。支部整理番号と県整理番号には何も記入しないでください。</t>
    </r>
    <rPh sb="2" eb="4">
      <t>ミズイロ</t>
    </rPh>
    <rPh sb="8" eb="10">
      <t>ガクナイ</t>
    </rPh>
    <rPh sb="10" eb="12">
      <t>レンバン</t>
    </rPh>
    <rPh sb="13" eb="15">
      <t>ニュウリョク</t>
    </rPh>
    <rPh sb="22" eb="24">
      <t>ジドウ</t>
    </rPh>
    <rPh sb="30" eb="32">
      <t>ガクネン</t>
    </rPh>
    <rPh sb="33" eb="35">
      <t>サクヒン</t>
    </rPh>
    <rPh sb="35" eb="37">
      <t>キゴウ</t>
    </rPh>
    <rPh sb="38" eb="40">
      <t>ハンエイ</t>
    </rPh>
    <rPh sb="55" eb="57">
      <t>シカク</t>
    </rPh>
    <rPh sb="58" eb="59">
      <t>ワク</t>
    </rPh>
    <rPh sb="60" eb="61">
      <t>キ</t>
    </rPh>
    <rPh sb="62" eb="63">
      <t>ト</t>
    </rPh>
    <rPh sb="71" eb="73">
      <t>シャセン</t>
    </rPh>
    <rPh sb="73" eb="74">
      <t>ブ</t>
    </rPh>
    <rPh sb="75" eb="76">
      <t>ハ</t>
    </rPh>
    <rPh sb="147" eb="151">
      <t>ガクナイレンバン</t>
    </rPh>
    <rPh sb="152" eb="153">
      <t>ミ</t>
    </rPh>
    <rPh sb="164" eb="166">
      <t>シブ</t>
    </rPh>
    <rPh sb="166" eb="168">
      <t>セイリ</t>
    </rPh>
    <rPh sb="168" eb="170">
      <t>バンゴウ</t>
    </rPh>
    <rPh sb="171" eb="172">
      <t>ケン</t>
    </rPh>
    <rPh sb="172" eb="176">
      <t>セイリバンゴウ</t>
    </rPh>
    <rPh sb="178" eb="179">
      <t>ナニ</t>
    </rPh>
    <rPh sb="180" eb="182">
      <t>キニュウ</t>
    </rPh>
    <phoneticPr fontId="7"/>
  </si>
  <si>
    <t>入力</t>
    <rPh sb="0" eb="2">
      <t>ニュウリョク</t>
    </rPh>
    <phoneticPr fontId="7"/>
  </si>
  <si>
    <t>応募票</t>
    <rPh sb="0" eb="3">
      <t>オウボヒョウ</t>
    </rPh>
    <phoneticPr fontId="7"/>
  </si>
  <si>
    <t>キャプション</t>
    <phoneticPr fontId="7"/>
  </si>
  <si>
    <t>黄色のセルには直接入力しない。自動で反映されます。</t>
    <phoneticPr fontId="7"/>
  </si>
  <si>
    <r>
      <t>「3キャプション」の右上（水色の枠）に、</t>
    </r>
    <r>
      <rPr>
        <sz val="10.45"/>
        <color theme="9"/>
        <rFont val="ＭＳ ゴシック"/>
        <family val="3"/>
        <charset val="128"/>
      </rPr>
      <t>学内連番</t>
    </r>
    <r>
      <rPr>
        <sz val="10.45"/>
        <rFont val="ＭＳ ゴシック"/>
        <family val="3"/>
        <charset val="128"/>
      </rPr>
      <t>を入力してください。自動でキャプションができます。他の部分は触らないようにしてください。</t>
    </r>
    <phoneticPr fontId="7"/>
  </si>
  <si>
    <r>
      <t>「2応募票」の右上（水色の枠）に、</t>
    </r>
    <r>
      <rPr>
        <sz val="10.45"/>
        <color theme="9"/>
        <rFont val="ＭＳ ゴシック"/>
        <family val="3"/>
        <charset val="128"/>
      </rPr>
      <t>学内連番</t>
    </r>
    <r>
      <rPr>
        <sz val="10.45"/>
        <rFont val="ＭＳ ゴシック"/>
        <family val="3"/>
        <charset val="128"/>
      </rPr>
      <t>を入力してください。自動で応募票ができます。他の部分は触らないようにしてください。</t>
    </r>
    <rPh sb="2" eb="5">
      <t>オウボヒョウ</t>
    </rPh>
    <rPh sb="7" eb="9">
      <t>ミギウエ</t>
    </rPh>
    <rPh sb="10" eb="12">
      <t>ミズイロ</t>
    </rPh>
    <rPh sb="13" eb="14">
      <t>ワク</t>
    </rPh>
    <rPh sb="17" eb="19">
      <t>ガクナイ</t>
    </rPh>
    <rPh sb="19" eb="21">
      <t>レンバン</t>
    </rPh>
    <rPh sb="22" eb="24">
      <t>ニュウリョク</t>
    </rPh>
    <phoneticPr fontId="7"/>
  </si>
  <si>
    <t>県へ進出した作品は写真データを提出する必要があります。
「1入力」のシートの「写真データのファイル名」をコピーして、写真のファイル名に貼り付けてください。
ただし、このエクセルから、ファイル名へ直接貼り付けるとエラーが出て、貼り付けられないことがあります。
解決方法として、一旦、メモ帳かワードに貼り付けて、それをコピーして、写真データのファイル名のところに貼り付けてください。
拡張子は　.jpg で統一をお願いいたします。</t>
    <rPh sb="15" eb="17">
      <t>テイシュツ</t>
    </rPh>
    <rPh sb="31" eb="33">
      <t>ニュウリョク</t>
    </rPh>
    <rPh sb="40" eb="42">
      <t>シャシン</t>
    </rPh>
    <rPh sb="50" eb="51">
      <t>メイ</t>
    </rPh>
    <rPh sb="59" eb="61">
      <t>シャシン</t>
    </rPh>
    <rPh sb="66" eb="67">
      <t>メイ</t>
    </rPh>
    <rPh sb="68" eb="69">
      <t>ハ</t>
    </rPh>
    <rPh sb="70" eb="71">
      <t>ツ</t>
    </rPh>
    <phoneticPr fontId="7"/>
  </si>
  <si>
    <t>県へ進出した作品は写真データを提出する必要があります。その際のファイル名として使用して下さい。
ただし、このエクセルから、ファイル名へ直接貼り付けるとエラーが出て、貼り付けられないことがあります。
解決方法として、一旦、メモ帳かワードに貼り付けて、それをコピーして、写真データのファイル名のところに貼り付けてください。
拡張子は　.jpg で統一をお願いいたします。</t>
    <rPh sb="0" eb="1">
      <t>ケン</t>
    </rPh>
    <rPh sb="2" eb="4">
      <t>シンシュツ</t>
    </rPh>
    <rPh sb="6" eb="8">
      <t>サクヒン</t>
    </rPh>
    <rPh sb="9" eb="11">
      <t>シャシン</t>
    </rPh>
    <rPh sb="15" eb="17">
      <t>テイシュツ</t>
    </rPh>
    <rPh sb="19" eb="21">
      <t>ヒツヨウ</t>
    </rPh>
    <rPh sb="29" eb="30">
      <t>サイ</t>
    </rPh>
    <rPh sb="35" eb="36">
      <t>メイ</t>
    </rPh>
    <rPh sb="39" eb="41">
      <t>シヨウ</t>
    </rPh>
    <rPh sb="43" eb="44">
      <t>クダ</t>
    </rPh>
    <rPh sb="101" eb="103">
      <t>カイケツ</t>
    </rPh>
    <rPh sb="103" eb="105">
      <t>ホウホウ</t>
    </rPh>
    <rPh sb="109" eb="111">
      <t>イッタン</t>
    </rPh>
    <rPh sb="114" eb="115">
      <t>チョウ</t>
    </rPh>
    <rPh sb="120" eb="121">
      <t>ハ</t>
    </rPh>
    <rPh sb="122" eb="123">
      <t>ツ</t>
    </rPh>
    <rPh sb="135" eb="137">
      <t>シャシン</t>
    </rPh>
    <rPh sb="145" eb="146">
      <t>メイ</t>
    </rPh>
    <rPh sb="151" eb="152">
      <t>ハ</t>
    </rPh>
    <rPh sb="153" eb="154">
      <t>ツ</t>
    </rPh>
    <rPh sb="163" eb="166">
      <t>カクチョウシ</t>
    </rPh>
    <rPh sb="174" eb="176">
      <t>トウイツ</t>
    </rPh>
    <rPh sb="178" eb="17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</si>
</sst>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.4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28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24"/>
      <color theme="1"/>
      <name val="FGP角ｺﾞｼｯｸ体Ca-U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0.45"/>
      <color theme="9"/>
      <name val="ＭＳ ゴシック"/>
      <family val="3"/>
      <charset val="128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b/>
      <sz val="24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8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1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gray0625"/>
    </fill>
    <fill>
      <patternFill patternType="lightUp">
        <fgColor rgb="FFFF0000"/>
      </patternFill>
    </fill>
    <fill>
      <patternFill patternType="solid">
        <fgColor rgb="FFCCFFFF"/>
        <bgColor rgb="FFFF0000"/>
      </patternFill>
    </fill>
  </fills>
  <borders count="6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dotted">
        <color auto="1"/>
      </bottom>
      <diagonal/>
    </border>
    <border>
      <left/>
      <right style="thin">
        <color indexed="64"/>
      </right>
      <top style="mediumDashed">
        <color indexed="64"/>
      </top>
      <bottom style="dotted">
        <color auto="1"/>
      </bottom>
      <diagonal/>
    </border>
    <border>
      <left/>
      <right/>
      <top style="mediumDashed">
        <color indexed="64"/>
      </top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" fillId="0" borderId="0">
      <alignment vertical="center"/>
    </xf>
    <xf numFmtId="0" fontId="18" fillId="0" borderId="0"/>
  </cellStyleXfs>
  <cellXfs count="251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8" fillId="0" borderId="0" xfId="0" applyFont="1" applyProtection="1">
      <protection locked="0"/>
    </xf>
    <xf numFmtId="0" fontId="0" fillId="0" borderId="0" xfId="0" applyAlignment="1">
      <alignment horizontal="left"/>
    </xf>
    <xf numFmtId="0" fontId="0" fillId="4" borderId="6" xfId="0" applyFill="1" applyBorder="1" applyAlignment="1">
      <alignment horizontal="center"/>
    </xf>
    <xf numFmtId="0" fontId="0" fillId="5" borderId="3" xfId="0" applyFill="1" applyBorder="1" applyAlignment="1">
      <alignment horizontal="center" vertical="center" shrinkToFit="1"/>
    </xf>
    <xf numFmtId="0" fontId="0" fillId="5" borderId="3" xfId="0" applyFill="1" applyBorder="1" applyAlignment="1">
      <alignment vertical="center" shrinkToFit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top" textRotation="255" wrapText="1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2" xfId="0" applyBorder="1"/>
    <xf numFmtId="20" fontId="0" fillId="0" borderId="0" xfId="0" applyNumberFormat="1" applyFill="1"/>
    <xf numFmtId="0" fontId="0" fillId="7" borderId="0" xfId="0" applyFill="1"/>
    <xf numFmtId="0" fontId="0" fillId="0" borderId="1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8" borderId="0" xfId="0" applyFill="1"/>
    <xf numFmtId="0" fontId="9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8" borderId="2" xfId="0" applyFill="1" applyBorder="1"/>
    <xf numFmtId="0" fontId="0" fillId="8" borderId="2" xfId="0" applyFill="1" applyBorder="1" applyAlignment="1"/>
    <xf numFmtId="0" fontId="0" fillId="10" borderId="2" xfId="0" applyFill="1" applyBorder="1"/>
    <xf numFmtId="0" fontId="0" fillId="10" borderId="2" xfId="0" applyFill="1" applyBorder="1" applyAlignment="1"/>
    <xf numFmtId="0" fontId="13" fillId="0" borderId="0" xfId="3" applyFont="1" applyAlignment="1">
      <alignment horizontal="center" vertical="center" shrinkToFit="1"/>
    </xf>
    <xf numFmtId="0" fontId="13" fillId="11" borderId="0" xfId="3" applyFont="1" applyFill="1" applyBorder="1" applyAlignment="1">
      <alignment horizontal="center" vertical="center" shrinkToFit="1"/>
    </xf>
    <xf numFmtId="0" fontId="15" fillId="11" borderId="0" xfId="3" applyFont="1" applyFill="1" applyBorder="1" applyAlignment="1">
      <alignment horizontal="center" vertical="center" shrinkToFit="1"/>
    </xf>
    <xf numFmtId="0" fontId="13" fillId="11" borderId="20" xfId="3" applyFont="1" applyFill="1" applyBorder="1" applyAlignment="1">
      <alignment horizontal="center" vertical="center" shrinkToFit="1"/>
    </xf>
    <xf numFmtId="0" fontId="13" fillId="11" borderId="33" xfId="3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8" borderId="0" xfId="0" applyFill="1" applyBorder="1"/>
    <xf numFmtId="0" fontId="0" fillId="0" borderId="5" xfId="0" applyBorder="1" applyAlignment="1">
      <alignment horizontal="center" vertical="center" textRotation="255"/>
    </xf>
    <xf numFmtId="0" fontId="0" fillId="10" borderId="3" xfId="0" applyFill="1" applyBorder="1" applyAlignment="1">
      <alignment horizontal="center" vertical="center" shrinkToFit="1"/>
    </xf>
    <xf numFmtId="0" fontId="19" fillId="0" borderId="0" xfId="4" applyFont="1"/>
    <xf numFmtId="0" fontId="19" fillId="0" borderId="0" xfId="4" applyFont="1" applyAlignment="1">
      <alignment vertical="center"/>
    </xf>
    <xf numFmtId="0" fontId="19" fillId="0" borderId="59" xfId="4" applyFont="1" applyBorder="1" applyAlignment="1">
      <alignment horizontal="center"/>
    </xf>
    <xf numFmtId="0" fontId="19" fillId="0" borderId="60" xfId="4" applyFont="1" applyBorder="1" applyAlignment="1">
      <alignment horizontal="center"/>
    </xf>
    <xf numFmtId="0" fontId="20" fillId="0" borderId="17" xfId="4" applyFont="1" applyBorder="1" applyAlignment="1">
      <alignment horizontal="center" vertical="center" shrinkToFit="1"/>
    </xf>
    <xf numFmtId="0" fontId="22" fillId="0" borderId="17" xfId="4" applyFont="1" applyBorder="1" applyAlignment="1">
      <alignment horizontal="center" vertical="center" shrinkToFit="1"/>
    </xf>
    <xf numFmtId="0" fontId="23" fillId="0" borderId="61" xfId="4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7" borderId="0" xfId="0" applyFill="1" applyAlignment="1">
      <alignment vertical="top" wrapText="1"/>
    </xf>
    <xf numFmtId="0" fontId="0" fillId="13" borderId="10" xfId="0" applyFont="1" applyFill="1" applyBorder="1" applyAlignment="1">
      <alignment horizontal="center" vertical="center" textRotation="255"/>
    </xf>
    <xf numFmtId="0" fontId="28" fillId="0" borderId="61" xfId="4" applyFont="1" applyBorder="1" applyAlignment="1">
      <alignment horizontal="center" vertical="center" shrinkToFit="1"/>
    </xf>
    <xf numFmtId="0" fontId="19" fillId="14" borderId="54" xfId="4" applyFont="1" applyFill="1" applyBorder="1"/>
    <xf numFmtId="0" fontId="19" fillId="14" borderId="55" xfId="4" applyFont="1" applyFill="1" applyBorder="1"/>
    <xf numFmtId="0" fontId="19" fillId="15" borderId="16" xfId="4" applyFont="1" applyFill="1" applyBorder="1" applyAlignment="1">
      <alignment horizontal="center" vertical="center"/>
    </xf>
    <xf numFmtId="0" fontId="19" fillId="15" borderId="0" xfId="4" applyFont="1" applyFill="1" applyBorder="1" applyAlignment="1">
      <alignment horizontal="right" vertical="center"/>
    </xf>
    <xf numFmtId="0" fontId="19" fillId="15" borderId="56" xfId="4" applyFont="1" applyFill="1" applyBorder="1" applyAlignment="1">
      <alignment horizontal="center" vertical="center"/>
    </xf>
    <xf numFmtId="0" fontId="19" fillId="15" borderId="57" xfId="4" applyFont="1" applyFill="1" applyBorder="1" applyAlignment="1">
      <alignment horizontal="right" vertical="center"/>
    </xf>
    <xf numFmtId="0" fontId="19" fillId="15" borderId="12" xfId="4" applyFont="1" applyFill="1" applyBorder="1" applyAlignment="1">
      <alignment horizontal="center" vertical="center"/>
    </xf>
    <xf numFmtId="0" fontId="21" fillId="15" borderId="57" xfId="4" applyFont="1" applyFill="1" applyBorder="1" applyAlignment="1">
      <alignment horizontal="center" vertical="center"/>
    </xf>
    <xf numFmtId="0" fontId="19" fillId="15" borderId="58" xfId="4" applyFont="1" applyFill="1" applyBorder="1" applyAlignment="1">
      <alignment horizontal="center" vertical="center"/>
    </xf>
    <xf numFmtId="0" fontId="21" fillId="16" borderId="0" xfId="4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top" wrapText="1"/>
    </xf>
    <xf numFmtId="0" fontId="0" fillId="0" borderId="9" xfId="0" applyBorder="1" applyAlignment="1">
      <alignment vertical="center" wrapText="1"/>
    </xf>
    <xf numFmtId="0" fontId="15" fillId="11" borderId="32" xfId="3" applyFont="1" applyFill="1" applyBorder="1" applyAlignment="1">
      <alignment horizontal="center" vertical="center" shrinkToFit="1"/>
    </xf>
    <xf numFmtId="0" fontId="15" fillId="11" borderId="34" xfId="3" applyFont="1" applyFill="1" applyBorder="1" applyAlignment="1">
      <alignment horizontal="center" vertical="center" shrinkToFit="1"/>
    </xf>
    <xf numFmtId="0" fontId="15" fillId="11" borderId="33" xfId="3" applyFont="1" applyFill="1" applyBorder="1" applyAlignment="1">
      <alignment horizontal="center" vertical="center" shrinkToFit="1"/>
    </xf>
    <xf numFmtId="0" fontId="15" fillId="11" borderId="36" xfId="3" applyFont="1" applyFill="1" applyBorder="1" applyAlignment="1">
      <alignment horizontal="center" vertical="center" shrinkToFit="1"/>
    </xf>
    <xf numFmtId="0" fontId="30" fillId="11" borderId="26" xfId="3" applyFont="1" applyFill="1" applyBorder="1" applyAlignment="1">
      <alignment horizontal="center" vertical="center" wrapText="1" shrinkToFit="1"/>
    </xf>
    <xf numFmtId="0" fontId="31" fillId="0" borderId="32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4" fillId="11" borderId="35" xfId="3" applyFont="1" applyFill="1" applyBorder="1" applyAlignment="1">
      <alignment horizontal="center" vertical="center" shrinkToFit="1"/>
    </xf>
    <xf numFmtId="0" fontId="14" fillId="11" borderId="32" xfId="3" applyFont="1" applyFill="1" applyBorder="1" applyAlignment="1">
      <alignment horizontal="center" vertical="center" shrinkToFit="1"/>
    </xf>
    <xf numFmtId="0" fontId="14" fillId="11" borderId="42" xfId="3" applyFont="1" applyFill="1" applyBorder="1" applyAlignment="1">
      <alignment horizontal="center" vertical="center" shrinkToFit="1"/>
    </xf>
    <xf numFmtId="0" fontId="14" fillId="11" borderId="22" xfId="3" applyFont="1" applyFill="1" applyBorder="1" applyAlignment="1">
      <alignment horizontal="center" vertical="center" shrinkToFit="1"/>
    </xf>
    <xf numFmtId="0" fontId="14" fillId="11" borderId="0" xfId="3" applyFont="1" applyFill="1" applyBorder="1" applyAlignment="1">
      <alignment horizontal="center" vertical="center" shrinkToFit="1"/>
    </xf>
    <xf numFmtId="0" fontId="14" fillId="11" borderId="12" xfId="3" applyFont="1" applyFill="1" applyBorder="1" applyAlignment="1">
      <alignment horizontal="center" vertical="center" shrinkToFit="1"/>
    </xf>
    <xf numFmtId="0" fontId="14" fillId="11" borderId="37" xfId="3" applyFont="1" applyFill="1" applyBorder="1" applyAlignment="1">
      <alignment horizontal="center" vertical="center" shrinkToFit="1"/>
    </xf>
    <xf numFmtId="0" fontId="14" fillId="11" borderId="33" xfId="3" applyFont="1" applyFill="1" applyBorder="1" applyAlignment="1">
      <alignment horizontal="center" vertical="center" shrinkToFit="1"/>
    </xf>
    <xf numFmtId="0" fontId="14" fillId="11" borderId="43" xfId="3" applyFont="1" applyFill="1" applyBorder="1" applyAlignment="1">
      <alignment horizontal="center" vertical="center" shrinkToFit="1"/>
    </xf>
    <xf numFmtId="0" fontId="32" fillId="13" borderId="53" xfId="3" applyFont="1" applyFill="1" applyBorder="1" applyAlignment="1">
      <alignment horizontal="center" vertical="center" wrapText="1" shrinkToFit="1"/>
    </xf>
    <xf numFmtId="0" fontId="33" fillId="13" borderId="32" xfId="0" applyFont="1" applyFill="1" applyBorder="1" applyAlignment="1">
      <alignment horizontal="center" vertical="center" shrinkToFit="1"/>
    </xf>
    <xf numFmtId="0" fontId="33" fillId="13" borderId="34" xfId="0" applyFont="1" applyFill="1" applyBorder="1" applyAlignment="1">
      <alignment horizontal="center" vertical="center" shrinkToFit="1"/>
    </xf>
    <xf numFmtId="0" fontId="33" fillId="13" borderId="16" xfId="0" applyFont="1" applyFill="1" applyBorder="1" applyAlignment="1">
      <alignment horizontal="center" vertical="center" shrinkToFit="1"/>
    </xf>
    <xf numFmtId="0" fontId="33" fillId="13" borderId="0" xfId="0" applyFont="1" applyFill="1" applyAlignment="1">
      <alignment horizontal="center" vertical="center" shrinkToFit="1"/>
    </xf>
    <xf numFmtId="0" fontId="33" fillId="13" borderId="23" xfId="0" applyFont="1" applyFill="1" applyBorder="1" applyAlignment="1">
      <alignment horizontal="center" vertical="center" shrinkToFit="1"/>
    </xf>
    <xf numFmtId="0" fontId="33" fillId="13" borderId="52" xfId="0" applyFont="1" applyFill="1" applyBorder="1" applyAlignment="1">
      <alignment horizontal="center" vertical="center" shrinkToFit="1"/>
    </xf>
    <xf numFmtId="0" fontId="33" fillId="13" borderId="33" xfId="0" applyFont="1" applyFill="1" applyBorder="1" applyAlignment="1">
      <alignment horizontal="center" vertical="center" shrinkToFit="1"/>
    </xf>
    <xf numFmtId="0" fontId="33" fillId="13" borderId="36" xfId="0" applyFont="1" applyFill="1" applyBorder="1" applyAlignment="1">
      <alignment horizontal="center" vertical="center" shrinkToFit="1"/>
    </xf>
    <xf numFmtId="0" fontId="13" fillId="11" borderId="46" xfId="3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6" fillId="12" borderId="26" xfId="3" applyFont="1" applyFill="1" applyBorder="1" applyAlignment="1">
      <alignment horizontal="distributed" vertical="center" wrapText="1" indent="2" shrinkToFit="1"/>
    </xf>
    <xf numFmtId="0" fontId="16" fillId="12" borderId="32" xfId="3" applyFont="1" applyFill="1" applyBorder="1" applyAlignment="1">
      <alignment horizontal="distributed" vertical="center" indent="2" shrinkToFit="1"/>
    </xf>
    <xf numFmtId="0" fontId="16" fillId="12" borderId="27" xfId="3" applyFont="1" applyFill="1" applyBorder="1" applyAlignment="1">
      <alignment horizontal="distributed" vertical="center" indent="2" shrinkToFit="1"/>
    </xf>
    <xf numFmtId="0" fontId="16" fillId="12" borderId="28" xfId="3" applyFont="1" applyFill="1" applyBorder="1" applyAlignment="1">
      <alignment horizontal="distributed" vertical="center" indent="2" shrinkToFit="1"/>
    </xf>
    <xf numFmtId="0" fontId="16" fillId="12" borderId="0" xfId="3" applyFont="1" applyFill="1" applyBorder="1" applyAlignment="1">
      <alignment horizontal="distributed" vertical="center" indent="2" shrinkToFit="1"/>
    </xf>
    <xf numFmtId="0" fontId="16" fillId="12" borderId="29" xfId="3" applyFont="1" applyFill="1" applyBorder="1" applyAlignment="1">
      <alignment horizontal="distributed" vertical="center" indent="2" shrinkToFit="1"/>
    </xf>
    <xf numFmtId="0" fontId="16" fillId="12" borderId="30" xfId="3" applyFont="1" applyFill="1" applyBorder="1" applyAlignment="1">
      <alignment horizontal="distributed" vertical="center" indent="2" shrinkToFit="1"/>
    </xf>
    <xf numFmtId="0" fontId="16" fillId="12" borderId="33" xfId="3" applyFont="1" applyFill="1" applyBorder="1" applyAlignment="1">
      <alignment horizontal="distributed" vertical="center" indent="2" shrinkToFit="1"/>
    </xf>
    <xf numFmtId="0" fontId="16" fillId="12" borderId="31" xfId="3" applyFont="1" applyFill="1" applyBorder="1" applyAlignment="1">
      <alignment horizontal="distributed" vertical="center" indent="2" shrinkToFit="1"/>
    </xf>
    <xf numFmtId="0" fontId="13" fillId="11" borderId="26" xfId="3" applyFont="1" applyFill="1" applyBorder="1" applyAlignment="1">
      <alignment horizontal="center" vertical="center" wrapText="1" shrinkToFit="1"/>
    </xf>
    <xf numFmtId="0" fontId="13" fillId="11" borderId="32" xfId="3" applyFont="1" applyFill="1" applyBorder="1" applyAlignment="1">
      <alignment horizontal="center" vertical="center" shrinkToFit="1"/>
    </xf>
    <xf numFmtId="0" fontId="13" fillId="11" borderId="34" xfId="3" applyFont="1" applyFill="1" applyBorder="1" applyAlignment="1">
      <alignment horizontal="center" vertical="center" shrinkToFit="1"/>
    </xf>
    <xf numFmtId="0" fontId="13" fillId="11" borderId="28" xfId="3" applyFont="1" applyFill="1" applyBorder="1" applyAlignment="1">
      <alignment horizontal="center" vertical="center" shrinkToFit="1"/>
    </xf>
    <xf numFmtId="0" fontId="13" fillId="11" borderId="0" xfId="3" applyFont="1" applyFill="1" applyBorder="1" applyAlignment="1">
      <alignment horizontal="center" vertical="center" shrinkToFit="1"/>
    </xf>
    <xf numFmtId="0" fontId="13" fillId="11" borderId="23" xfId="3" applyFont="1" applyFill="1" applyBorder="1" applyAlignment="1">
      <alignment horizontal="center" vertical="center" shrinkToFit="1"/>
    </xf>
    <xf numFmtId="0" fontId="12" fillId="11" borderId="35" xfId="3" applyFont="1" applyFill="1" applyBorder="1" applyAlignment="1">
      <alignment horizontal="left" vertical="center" wrapText="1"/>
    </xf>
    <xf numFmtId="0" fontId="12" fillId="11" borderId="32" xfId="3" applyFont="1" applyFill="1" applyBorder="1" applyAlignment="1">
      <alignment horizontal="left" vertical="center" wrapText="1"/>
    </xf>
    <xf numFmtId="0" fontId="12" fillId="11" borderId="27" xfId="3" applyFont="1" applyFill="1" applyBorder="1" applyAlignment="1">
      <alignment horizontal="left" vertical="center" wrapText="1"/>
    </xf>
    <xf numFmtId="0" fontId="12" fillId="11" borderId="22" xfId="3" applyFont="1" applyFill="1" applyBorder="1" applyAlignment="1">
      <alignment horizontal="left" vertical="center" wrapText="1"/>
    </xf>
    <xf numFmtId="0" fontId="12" fillId="11" borderId="0" xfId="3" applyFont="1" applyFill="1" applyBorder="1" applyAlignment="1">
      <alignment horizontal="left" vertical="center" wrapText="1"/>
    </xf>
    <xf numFmtId="0" fontId="12" fillId="11" borderId="29" xfId="3" applyFont="1" applyFill="1" applyBorder="1" applyAlignment="1">
      <alignment horizontal="left" vertical="center" wrapText="1"/>
    </xf>
    <xf numFmtId="0" fontId="11" fillId="11" borderId="26" xfId="3" applyFont="1" applyFill="1" applyBorder="1" applyAlignment="1">
      <alignment horizontal="center" vertical="center" wrapText="1" shrinkToFit="1"/>
    </xf>
    <xf numFmtId="0" fontId="12" fillId="11" borderId="34" xfId="3" applyFont="1" applyFill="1" applyBorder="1" applyAlignment="1">
      <alignment horizontal="center" vertical="center" wrapText="1" shrinkToFit="1"/>
    </xf>
    <xf numFmtId="0" fontId="12" fillId="11" borderId="38" xfId="3" applyFont="1" applyFill="1" applyBorder="1" applyAlignment="1">
      <alignment horizontal="center" vertical="center" wrapText="1" shrinkToFit="1"/>
    </xf>
    <xf numFmtId="0" fontId="12" fillId="11" borderId="25" xfId="3" applyFont="1" applyFill="1" applyBorder="1" applyAlignment="1">
      <alignment horizontal="center" vertical="center" wrapText="1" shrinkToFit="1"/>
    </xf>
    <xf numFmtId="0" fontId="13" fillId="11" borderId="35" xfId="3" applyFont="1" applyFill="1" applyBorder="1" applyAlignment="1">
      <alignment horizontal="center" vertical="center" shrinkToFit="1"/>
    </xf>
    <xf numFmtId="0" fontId="13" fillId="11" borderId="27" xfId="3" applyFont="1" applyFill="1" applyBorder="1" applyAlignment="1">
      <alignment horizontal="center" vertical="center" shrinkToFit="1"/>
    </xf>
    <xf numFmtId="0" fontId="13" fillId="11" borderId="24" xfId="3" applyFont="1" applyFill="1" applyBorder="1" applyAlignment="1">
      <alignment horizontal="center" vertical="center" shrinkToFit="1"/>
    </xf>
    <xf numFmtId="0" fontId="13" fillId="11" borderId="18" xfId="3" applyFont="1" applyFill="1" applyBorder="1" applyAlignment="1">
      <alignment horizontal="center" vertical="center" shrinkToFit="1"/>
    </xf>
    <xf numFmtId="0" fontId="13" fillId="11" borderId="39" xfId="3" applyFont="1" applyFill="1" applyBorder="1" applyAlignment="1">
      <alignment horizontal="center" vertical="center" shrinkToFit="1"/>
    </xf>
    <xf numFmtId="0" fontId="11" fillId="11" borderId="40" xfId="3" applyFont="1" applyFill="1" applyBorder="1" applyAlignment="1">
      <alignment horizontal="center" vertical="center" textRotation="255" wrapText="1" shrinkToFit="1"/>
    </xf>
    <xf numFmtId="0" fontId="11" fillId="11" borderId="30" xfId="3" applyFont="1" applyFill="1" applyBorder="1" applyAlignment="1">
      <alignment horizontal="center" vertical="center" textRotation="255" wrapText="1" shrinkToFit="1"/>
    </xf>
    <xf numFmtId="0" fontId="1" fillId="11" borderId="19" xfId="3" applyFont="1" applyFill="1" applyBorder="1" applyAlignment="1">
      <alignment horizontal="center" vertical="center" shrinkToFit="1"/>
    </xf>
    <xf numFmtId="0" fontId="1" fillId="11" borderId="20" xfId="3" applyFont="1" applyFill="1" applyBorder="1" applyAlignment="1">
      <alignment horizontal="center" vertical="center" shrinkToFit="1"/>
    </xf>
    <xf numFmtId="0" fontId="1" fillId="11" borderId="37" xfId="3" applyFont="1" applyFill="1" applyBorder="1" applyAlignment="1">
      <alignment horizontal="center" vertical="center" shrinkToFit="1"/>
    </xf>
    <xf numFmtId="0" fontId="1" fillId="11" borderId="33" xfId="3" applyFont="1" applyFill="1" applyBorder="1" applyAlignment="1">
      <alignment horizontal="center" vertical="center" shrinkToFit="1"/>
    </xf>
    <xf numFmtId="0" fontId="13" fillId="11" borderId="41" xfId="3" applyFont="1" applyFill="1" applyBorder="1" applyAlignment="1">
      <alignment horizontal="center" vertical="center" textRotation="255" shrinkToFit="1"/>
    </xf>
    <xf numFmtId="0" fontId="13" fillId="11" borderId="31" xfId="3" applyFont="1" applyFill="1" applyBorder="1" applyAlignment="1">
      <alignment horizontal="center" vertical="center" textRotation="255" shrinkToFit="1"/>
    </xf>
    <xf numFmtId="0" fontId="13" fillId="11" borderId="40" xfId="3" applyFont="1" applyFill="1" applyBorder="1" applyAlignment="1">
      <alignment horizontal="center" vertical="center" wrapText="1" shrinkToFit="1"/>
    </xf>
    <xf numFmtId="0" fontId="13" fillId="11" borderId="20" xfId="3" applyFont="1" applyFill="1" applyBorder="1" applyAlignment="1">
      <alignment horizontal="center" vertical="center" shrinkToFit="1"/>
    </xf>
    <xf numFmtId="0" fontId="13" fillId="11" borderId="21" xfId="3" applyFont="1" applyFill="1" applyBorder="1" applyAlignment="1">
      <alignment horizontal="center" vertical="center" shrinkToFit="1"/>
    </xf>
    <xf numFmtId="0" fontId="13" fillId="11" borderId="30" xfId="3" applyFont="1" applyFill="1" applyBorder="1" applyAlignment="1">
      <alignment horizontal="center" vertical="center" shrinkToFit="1"/>
    </xf>
    <xf numFmtId="0" fontId="13" fillId="11" borderId="33" xfId="3" applyFont="1" applyFill="1" applyBorder="1" applyAlignment="1">
      <alignment horizontal="center" vertical="center" shrinkToFit="1"/>
    </xf>
    <xf numFmtId="0" fontId="13" fillId="11" borderId="36" xfId="3" applyFont="1" applyFill="1" applyBorder="1" applyAlignment="1">
      <alignment horizontal="center" vertical="center" shrinkToFit="1"/>
    </xf>
    <xf numFmtId="0" fontId="17" fillId="11" borderId="19" xfId="3" applyFont="1" applyFill="1" applyBorder="1" applyAlignment="1">
      <alignment horizontal="center" vertical="center" shrinkToFit="1"/>
    </xf>
    <xf numFmtId="0" fontId="17" fillId="11" borderId="20" xfId="3" applyFont="1" applyFill="1" applyBorder="1" applyAlignment="1">
      <alignment horizontal="center" vertical="center" shrinkToFit="1"/>
    </xf>
    <xf numFmtId="0" fontId="17" fillId="11" borderId="41" xfId="3" applyFont="1" applyFill="1" applyBorder="1" applyAlignment="1">
      <alignment horizontal="center" vertical="center" shrinkToFit="1"/>
    </xf>
    <xf numFmtId="0" fontId="17" fillId="11" borderId="22" xfId="3" applyFont="1" applyFill="1" applyBorder="1" applyAlignment="1">
      <alignment horizontal="center" vertical="center" shrinkToFit="1"/>
    </xf>
    <xf numFmtId="0" fontId="17" fillId="11" borderId="0" xfId="3" applyFont="1" applyFill="1" applyBorder="1" applyAlignment="1">
      <alignment horizontal="center" vertical="center" shrinkToFit="1"/>
    </xf>
    <xf numFmtId="0" fontId="17" fillId="11" borderId="29" xfId="3" applyFont="1" applyFill="1" applyBorder="1" applyAlignment="1">
      <alignment horizontal="center" vertical="center" shrinkToFit="1"/>
    </xf>
    <xf numFmtId="0" fontId="17" fillId="11" borderId="37" xfId="3" applyFont="1" applyFill="1" applyBorder="1" applyAlignment="1">
      <alignment horizontal="center" vertical="center" shrinkToFit="1"/>
    </xf>
    <xf numFmtId="0" fontId="17" fillId="11" borderId="33" xfId="3" applyFont="1" applyFill="1" applyBorder="1" applyAlignment="1">
      <alignment horizontal="center" vertical="center" shrinkToFit="1"/>
    </xf>
    <xf numFmtId="0" fontId="17" fillId="11" borderId="31" xfId="3" applyFont="1" applyFill="1" applyBorder="1" applyAlignment="1">
      <alignment horizontal="center" vertical="center" shrinkToFit="1"/>
    </xf>
    <xf numFmtId="0" fontId="13" fillId="11" borderId="26" xfId="3" applyFont="1" applyFill="1" applyBorder="1" applyAlignment="1">
      <alignment horizontal="center" vertical="center" shrinkToFit="1"/>
    </xf>
    <xf numFmtId="0" fontId="13" fillId="11" borderId="42" xfId="3" applyFont="1" applyFill="1" applyBorder="1" applyAlignment="1">
      <alignment horizontal="center" vertical="center" shrinkToFit="1"/>
    </xf>
    <xf numFmtId="0" fontId="13" fillId="11" borderId="37" xfId="3" applyFont="1" applyFill="1" applyBorder="1" applyAlignment="1">
      <alignment horizontal="center" vertical="center" shrinkToFit="1"/>
    </xf>
    <xf numFmtId="0" fontId="13" fillId="11" borderId="43" xfId="3" applyFont="1" applyFill="1" applyBorder="1" applyAlignment="1">
      <alignment horizontal="center" vertical="center" shrinkToFit="1"/>
    </xf>
    <xf numFmtId="0" fontId="13" fillId="11" borderId="31" xfId="3" applyFont="1" applyFill="1" applyBorder="1" applyAlignment="1">
      <alignment horizontal="center" vertical="center" shrinkToFit="1"/>
    </xf>
    <xf numFmtId="0" fontId="15" fillId="11" borderId="35" xfId="3" applyFont="1" applyFill="1" applyBorder="1" applyAlignment="1">
      <alignment horizontal="center" vertical="center" shrinkToFit="1"/>
    </xf>
    <xf numFmtId="0" fontId="15" fillId="11" borderId="42" xfId="3" applyFont="1" applyFill="1" applyBorder="1" applyAlignment="1">
      <alignment horizontal="center" vertical="center" shrinkToFit="1"/>
    </xf>
    <xf numFmtId="0" fontId="15" fillId="11" borderId="37" xfId="3" applyFont="1" applyFill="1" applyBorder="1" applyAlignment="1">
      <alignment horizontal="center" vertical="center" shrinkToFit="1"/>
    </xf>
    <xf numFmtId="0" fontId="15" fillId="11" borderId="43" xfId="3" applyFont="1" applyFill="1" applyBorder="1" applyAlignment="1">
      <alignment horizontal="center" vertical="center" shrinkToFit="1"/>
    </xf>
    <xf numFmtId="0" fontId="13" fillId="11" borderId="40" xfId="3" applyFont="1" applyFill="1" applyBorder="1" applyAlignment="1">
      <alignment horizontal="center" vertical="center" shrinkToFit="1"/>
    </xf>
    <xf numFmtId="0" fontId="15" fillId="11" borderId="26" xfId="3" applyFont="1" applyFill="1" applyBorder="1" applyAlignment="1">
      <alignment horizontal="center" vertical="center" shrinkToFit="1"/>
    </xf>
    <xf numFmtId="0" fontId="15" fillId="11" borderId="38" xfId="3" applyFont="1" applyFill="1" applyBorder="1" applyAlignment="1">
      <alignment horizontal="center" vertical="center" shrinkToFit="1"/>
    </xf>
    <xf numFmtId="0" fontId="15" fillId="11" borderId="18" xfId="3" applyFont="1" applyFill="1" applyBorder="1" applyAlignment="1">
      <alignment horizontal="center" vertical="center" shrinkToFit="1"/>
    </xf>
    <xf numFmtId="0" fontId="15" fillId="11" borderId="25" xfId="3" applyFont="1" applyFill="1" applyBorder="1" applyAlignment="1">
      <alignment horizontal="center" vertical="center" shrinkToFit="1"/>
    </xf>
    <xf numFmtId="0" fontId="13" fillId="11" borderId="29" xfId="3" applyFont="1" applyFill="1" applyBorder="1" applyAlignment="1">
      <alignment horizontal="center" vertical="center" shrinkToFit="1"/>
    </xf>
    <xf numFmtId="0" fontId="10" fillId="11" borderId="19" xfId="3" applyFont="1" applyFill="1" applyBorder="1" applyAlignment="1">
      <alignment horizontal="center" vertical="center" shrinkToFit="1"/>
    </xf>
    <xf numFmtId="0" fontId="10" fillId="11" borderId="20" xfId="3" applyFont="1" applyFill="1" applyBorder="1" applyAlignment="1">
      <alignment horizontal="center" vertical="center" shrinkToFit="1"/>
    </xf>
    <xf numFmtId="0" fontId="10" fillId="11" borderId="41" xfId="3" applyFont="1" applyFill="1" applyBorder="1" applyAlignment="1">
      <alignment horizontal="center" vertical="center" shrinkToFit="1"/>
    </xf>
    <xf numFmtId="0" fontId="10" fillId="11" borderId="22" xfId="3" applyFont="1" applyFill="1" applyBorder="1" applyAlignment="1">
      <alignment horizontal="center" vertical="center" shrinkToFit="1"/>
    </xf>
    <xf numFmtId="0" fontId="10" fillId="11" borderId="0" xfId="3" applyFont="1" applyFill="1" applyBorder="1" applyAlignment="1">
      <alignment horizontal="center" vertical="center" shrinkToFit="1"/>
    </xf>
    <xf numFmtId="0" fontId="10" fillId="11" borderId="29" xfId="3" applyFont="1" applyFill="1" applyBorder="1" applyAlignment="1">
      <alignment horizontal="center" vertical="center" shrinkToFit="1"/>
    </xf>
    <xf numFmtId="0" fontId="13" fillId="11" borderId="44" xfId="3" applyFont="1" applyFill="1" applyBorder="1" applyAlignment="1">
      <alignment horizontal="center" vertical="center" shrinkToFit="1"/>
    </xf>
    <xf numFmtId="0" fontId="13" fillId="11" borderId="45" xfId="3" applyFont="1" applyFill="1" applyBorder="1" applyAlignment="1">
      <alignment horizontal="center" vertical="center" shrinkToFit="1"/>
    </xf>
    <xf numFmtId="0" fontId="13" fillId="11" borderId="48" xfId="3" applyFont="1" applyFill="1" applyBorder="1" applyAlignment="1">
      <alignment horizontal="center" vertical="center" shrinkToFit="1"/>
    </xf>
    <xf numFmtId="0" fontId="13" fillId="11" borderId="49" xfId="3" applyFont="1" applyFill="1" applyBorder="1" applyAlignment="1">
      <alignment horizontal="center" vertical="center" shrinkToFit="1"/>
    </xf>
    <xf numFmtId="0" fontId="13" fillId="11" borderId="14" xfId="3" applyFont="1" applyFill="1" applyBorder="1" applyAlignment="1">
      <alignment horizontal="center" vertical="center" shrinkToFit="1"/>
    </xf>
    <xf numFmtId="0" fontId="13" fillId="11" borderId="47" xfId="3" applyFont="1" applyFill="1" applyBorder="1" applyAlignment="1">
      <alignment horizontal="center" vertical="center" shrinkToFit="1"/>
    </xf>
    <xf numFmtId="0" fontId="13" fillId="11" borderId="50" xfId="3" applyFont="1" applyFill="1" applyBorder="1" applyAlignment="1">
      <alignment horizontal="center" vertical="center" shrinkToFit="1"/>
    </xf>
    <xf numFmtId="0" fontId="13" fillId="11" borderId="17" xfId="3" applyFont="1" applyFill="1" applyBorder="1" applyAlignment="1">
      <alignment horizontal="center" vertical="center" shrinkToFit="1"/>
    </xf>
    <xf numFmtId="0" fontId="13" fillId="11" borderId="51" xfId="3" applyFont="1" applyFill="1" applyBorder="1" applyAlignment="1">
      <alignment horizontal="center" vertical="center" shrinkToFit="1"/>
    </xf>
    <xf numFmtId="0" fontId="13" fillId="11" borderId="22" xfId="3" applyFont="1" applyFill="1" applyBorder="1" applyAlignment="1">
      <alignment horizontal="center" vertical="center" shrinkToFit="1"/>
    </xf>
    <xf numFmtId="0" fontId="13" fillId="11" borderId="13" xfId="3" applyFont="1" applyFill="1" applyBorder="1" applyAlignment="1">
      <alignment horizontal="center" vertical="center" shrinkToFit="1"/>
    </xf>
    <xf numFmtId="0" fontId="13" fillId="11" borderId="52" xfId="3" applyFont="1" applyFill="1" applyBorder="1" applyAlignment="1">
      <alignment horizontal="center" vertical="center" shrinkToFit="1"/>
    </xf>
    <xf numFmtId="0" fontId="15" fillId="11" borderId="27" xfId="3" applyFont="1" applyFill="1" applyBorder="1" applyAlignment="1">
      <alignment horizontal="center" vertical="center" shrinkToFit="1"/>
    </xf>
    <xf numFmtId="0" fontId="15" fillId="11" borderId="0" xfId="3" applyFont="1" applyFill="1" applyBorder="1" applyAlignment="1">
      <alignment horizontal="center" vertical="center" shrinkToFit="1"/>
    </xf>
    <xf numFmtId="0" fontId="15" fillId="11" borderId="29" xfId="3" applyFont="1" applyFill="1" applyBorder="1" applyAlignment="1">
      <alignment horizontal="center" vertical="center" shrinkToFit="1"/>
    </xf>
    <xf numFmtId="0" fontId="15" fillId="11" borderId="31" xfId="3" applyFont="1" applyFill="1" applyBorder="1" applyAlignment="1">
      <alignment horizontal="center" vertical="center" shrinkToFit="1"/>
    </xf>
    <xf numFmtId="0" fontId="29" fillId="12" borderId="26" xfId="3" applyFont="1" applyFill="1" applyBorder="1" applyAlignment="1">
      <alignment horizontal="distributed" vertical="center" wrapText="1" indent="2" shrinkToFit="1"/>
    </xf>
    <xf numFmtId="0" fontId="29" fillId="12" borderId="32" xfId="3" applyFont="1" applyFill="1" applyBorder="1" applyAlignment="1">
      <alignment horizontal="distributed" vertical="center" indent="2" shrinkToFit="1"/>
    </xf>
    <xf numFmtId="0" fontId="29" fillId="12" borderId="28" xfId="3" applyFont="1" applyFill="1" applyBorder="1" applyAlignment="1">
      <alignment horizontal="distributed" vertical="center" wrapText="1" indent="2" shrinkToFit="1"/>
    </xf>
    <xf numFmtId="0" fontId="29" fillId="12" borderId="0" xfId="3" applyFont="1" applyFill="1" applyBorder="1" applyAlignment="1">
      <alignment horizontal="distributed" vertical="center" indent="2" shrinkToFit="1"/>
    </xf>
    <xf numFmtId="0" fontId="29" fillId="12" borderId="28" xfId="3" applyFont="1" applyFill="1" applyBorder="1" applyAlignment="1">
      <alignment horizontal="distributed" vertical="center" indent="2" shrinkToFit="1"/>
    </xf>
    <xf numFmtId="0" fontId="11" fillId="14" borderId="35" xfId="3" applyFont="1" applyFill="1" applyBorder="1" applyAlignment="1">
      <alignment horizontal="center" vertical="top" shrinkToFit="1"/>
    </xf>
    <xf numFmtId="0" fontId="12" fillId="14" borderId="32" xfId="3" applyFont="1" applyFill="1" applyBorder="1" applyAlignment="1">
      <alignment horizontal="center" vertical="top" shrinkToFit="1"/>
    </xf>
    <xf numFmtId="0" fontId="12" fillId="14" borderId="27" xfId="3" applyFont="1" applyFill="1" applyBorder="1" applyAlignment="1">
      <alignment horizontal="center" vertical="top" shrinkToFit="1"/>
    </xf>
    <xf numFmtId="0" fontId="12" fillId="14" borderId="22" xfId="3" applyFont="1" applyFill="1" applyBorder="1" applyAlignment="1">
      <alignment horizontal="center" vertical="top" shrinkToFit="1"/>
    </xf>
    <xf numFmtId="0" fontId="12" fillId="14" borderId="0" xfId="3" applyFont="1" applyFill="1" applyBorder="1" applyAlignment="1">
      <alignment horizontal="center" vertical="top" shrinkToFit="1"/>
    </xf>
    <xf numFmtId="0" fontId="12" fillId="14" borderId="29" xfId="3" applyFont="1" applyFill="1" applyBorder="1" applyAlignment="1">
      <alignment horizontal="center" vertical="top" shrinkToFit="1"/>
    </xf>
    <xf numFmtId="0" fontId="12" fillId="14" borderId="37" xfId="3" applyFont="1" applyFill="1" applyBorder="1" applyAlignment="1">
      <alignment horizontal="center" vertical="top" shrinkToFit="1"/>
    </xf>
    <xf numFmtId="0" fontId="12" fillId="14" borderId="33" xfId="3" applyFont="1" applyFill="1" applyBorder="1" applyAlignment="1">
      <alignment horizontal="center" vertical="top" shrinkToFit="1"/>
    </xf>
    <xf numFmtId="0" fontId="12" fillId="14" borderId="31" xfId="3" applyFont="1" applyFill="1" applyBorder="1" applyAlignment="1">
      <alignment horizontal="center" vertical="top" shrinkToFit="1"/>
    </xf>
    <xf numFmtId="0" fontId="11" fillId="14" borderId="26" xfId="3" applyFont="1" applyFill="1" applyBorder="1" applyAlignment="1">
      <alignment horizontal="center" vertical="top" shrinkToFit="1"/>
    </xf>
    <xf numFmtId="0" fontId="12" fillId="14" borderId="34" xfId="3" applyFont="1" applyFill="1" applyBorder="1" applyAlignment="1">
      <alignment horizontal="center" vertical="top" shrinkToFit="1"/>
    </xf>
    <xf numFmtId="0" fontId="12" fillId="14" borderId="28" xfId="3" applyFont="1" applyFill="1" applyBorder="1" applyAlignment="1">
      <alignment horizontal="center" vertical="top" shrinkToFit="1"/>
    </xf>
    <xf numFmtId="0" fontId="12" fillId="14" borderId="23" xfId="3" applyFont="1" applyFill="1" applyBorder="1" applyAlignment="1">
      <alignment horizontal="center" vertical="top" shrinkToFit="1"/>
    </xf>
    <xf numFmtId="0" fontId="12" fillId="14" borderId="30" xfId="3" applyFont="1" applyFill="1" applyBorder="1" applyAlignment="1">
      <alignment horizontal="center" vertical="top" shrinkToFit="1"/>
    </xf>
    <xf numFmtId="0" fontId="12" fillId="14" borderId="36" xfId="3" applyFont="1" applyFill="1" applyBorder="1" applyAlignment="1">
      <alignment horizontal="center" vertical="top" shrinkToFit="1"/>
    </xf>
    <xf numFmtId="0" fontId="13" fillId="9" borderId="35" xfId="3" applyFont="1" applyFill="1" applyBorder="1" applyAlignment="1" applyProtection="1">
      <alignment horizontal="center" vertical="center" shrinkToFit="1"/>
      <protection locked="0"/>
    </xf>
    <xf numFmtId="0" fontId="13" fillId="9" borderId="32" xfId="3" applyFont="1" applyFill="1" applyBorder="1" applyAlignment="1" applyProtection="1">
      <alignment horizontal="center" vertical="center" shrinkToFit="1"/>
      <protection locked="0"/>
    </xf>
    <xf numFmtId="0" fontId="13" fillId="9" borderId="27" xfId="3" applyFont="1" applyFill="1" applyBorder="1" applyAlignment="1" applyProtection="1">
      <alignment horizontal="center" vertical="center" shrinkToFit="1"/>
      <protection locked="0"/>
    </xf>
    <xf numFmtId="0" fontId="13" fillId="9" borderId="22" xfId="3" applyFont="1" applyFill="1" applyBorder="1" applyAlignment="1" applyProtection="1">
      <alignment horizontal="center" vertical="center" shrinkToFit="1"/>
      <protection locked="0"/>
    </xf>
    <xf numFmtId="0" fontId="13" fillId="9" borderId="0" xfId="3" applyFont="1" applyFill="1" applyBorder="1" applyAlignment="1" applyProtection="1">
      <alignment horizontal="center" vertical="center" shrinkToFit="1"/>
      <protection locked="0"/>
    </xf>
    <xf numFmtId="0" fontId="13" fillId="9" borderId="29" xfId="3" applyFont="1" applyFill="1" applyBorder="1" applyAlignment="1" applyProtection="1">
      <alignment horizontal="center" vertical="center" shrinkToFit="1"/>
      <protection locked="0"/>
    </xf>
    <xf numFmtId="0" fontId="13" fillId="9" borderId="37" xfId="3" applyFont="1" applyFill="1" applyBorder="1" applyAlignment="1" applyProtection="1">
      <alignment horizontal="center" vertical="center" shrinkToFit="1"/>
      <protection locked="0"/>
    </xf>
    <xf numFmtId="0" fontId="13" fillId="9" borderId="33" xfId="3" applyFont="1" applyFill="1" applyBorder="1" applyAlignment="1" applyProtection="1">
      <alignment horizontal="center" vertical="center" shrinkToFit="1"/>
      <protection locked="0"/>
    </xf>
    <xf numFmtId="0" fontId="13" fillId="9" borderId="31" xfId="3" applyFont="1" applyFill="1" applyBorder="1" applyAlignment="1" applyProtection="1">
      <alignment horizontal="center" vertical="center" shrinkToFit="1"/>
      <protection locked="0"/>
    </xf>
    <xf numFmtId="0" fontId="26" fillId="12" borderId="26" xfId="3" applyFont="1" applyFill="1" applyBorder="1" applyAlignment="1">
      <alignment horizontal="center" vertical="center" shrinkToFit="1"/>
    </xf>
    <xf numFmtId="0" fontId="27" fillId="12" borderId="32" xfId="3" applyFont="1" applyFill="1" applyBorder="1" applyAlignment="1">
      <alignment horizontal="center" vertical="center" shrinkToFit="1"/>
    </xf>
    <xf numFmtId="0" fontId="27" fillId="12" borderId="27" xfId="3" applyFont="1" applyFill="1" applyBorder="1" applyAlignment="1">
      <alignment horizontal="center" vertical="center" shrinkToFit="1"/>
    </xf>
    <xf numFmtId="0" fontId="27" fillId="12" borderId="30" xfId="3" applyFont="1" applyFill="1" applyBorder="1" applyAlignment="1">
      <alignment horizontal="center" vertical="center" shrinkToFit="1"/>
    </xf>
    <xf numFmtId="0" fontId="27" fillId="12" borderId="33" xfId="3" applyFont="1" applyFill="1" applyBorder="1" applyAlignment="1">
      <alignment horizontal="center" vertical="center" shrinkToFit="1"/>
    </xf>
    <xf numFmtId="0" fontId="27" fillId="12" borderId="31" xfId="3" applyFont="1" applyFill="1" applyBorder="1" applyAlignment="1">
      <alignment horizontal="center" vertical="center" shrinkToFit="1"/>
    </xf>
    <xf numFmtId="0" fontId="24" fillId="11" borderId="35" xfId="3" applyFont="1" applyFill="1" applyBorder="1" applyAlignment="1">
      <alignment horizontal="center" vertical="center" shrinkToFit="1"/>
    </xf>
    <xf numFmtId="0" fontId="24" fillId="11" borderId="32" xfId="3" applyFont="1" applyFill="1" applyBorder="1" applyAlignment="1">
      <alignment horizontal="center" vertical="center" shrinkToFit="1"/>
    </xf>
    <xf numFmtId="0" fontId="24" fillId="11" borderId="22" xfId="3" applyFont="1" applyFill="1" applyBorder="1" applyAlignment="1">
      <alignment horizontal="center" vertical="center" shrinkToFit="1"/>
    </xf>
    <xf numFmtId="0" fontId="24" fillId="11" borderId="0" xfId="3" applyFont="1" applyFill="1" applyBorder="1" applyAlignment="1">
      <alignment horizontal="center" vertical="center" shrinkToFit="1"/>
    </xf>
    <xf numFmtId="0" fontId="24" fillId="11" borderId="37" xfId="3" applyFont="1" applyFill="1" applyBorder="1" applyAlignment="1">
      <alignment horizontal="center" vertical="center" shrinkToFit="1"/>
    </xf>
    <xf numFmtId="0" fontId="24" fillId="11" borderId="33" xfId="3" applyFont="1" applyFill="1" applyBorder="1" applyAlignment="1">
      <alignment horizontal="center" vertical="center" shrinkToFit="1"/>
    </xf>
    <xf numFmtId="0" fontId="24" fillId="11" borderId="34" xfId="3" applyFont="1" applyFill="1" applyBorder="1" applyAlignment="1">
      <alignment horizontal="center" vertical="center" shrinkToFit="1"/>
    </xf>
    <xf numFmtId="0" fontId="24" fillId="11" borderId="23" xfId="3" applyFont="1" applyFill="1" applyBorder="1" applyAlignment="1">
      <alignment horizontal="center" vertical="center" shrinkToFit="1"/>
    </xf>
    <xf numFmtId="0" fontId="24" fillId="11" borderId="36" xfId="3" applyFont="1" applyFill="1" applyBorder="1" applyAlignment="1">
      <alignment horizontal="center" vertical="center" shrinkToFit="1"/>
    </xf>
    <xf numFmtId="0" fontId="15" fillId="11" borderId="35" xfId="3" applyFont="1" applyFill="1" applyBorder="1" applyAlignment="1">
      <alignment horizontal="center" vertical="center" wrapText="1" shrinkToFit="1"/>
    </xf>
    <xf numFmtId="0" fontId="15" fillId="11" borderId="22" xfId="3" applyFont="1" applyFill="1" applyBorder="1" applyAlignment="1">
      <alignment horizontal="center" vertical="center" shrinkToFit="1"/>
    </xf>
    <xf numFmtId="0" fontId="13" fillId="11" borderId="53" xfId="3" applyFont="1" applyFill="1" applyBorder="1" applyAlignment="1">
      <alignment horizontal="center" vertical="center" shrinkToFit="1"/>
    </xf>
    <xf numFmtId="0" fontId="20" fillId="15" borderId="13" xfId="4" applyFont="1" applyFill="1" applyBorder="1" applyAlignment="1">
      <alignment horizontal="distributed" vertical="center" wrapText="1" indent="4"/>
    </xf>
    <xf numFmtId="0" fontId="20" fillId="15" borderId="14" xfId="4" applyFont="1" applyFill="1" applyBorder="1" applyAlignment="1">
      <alignment horizontal="distributed" vertical="center" indent="4"/>
    </xf>
    <xf numFmtId="0" fontId="20" fillId="15" borderId="15" xfId="4" applyFont="1" applyFill="1" applyBorder="1" applyAlignment="1">
      <alignment horizontal="distributed" vertical="center" indent="4"/>
    </xf>
    <xf numFmtId="0" fontId="19" fillId="0" borderId="0" xfId="4" applyFont="1" applyBorder="1"/>
    <xf numFmtId="0" fontId="34" fillId="0" borderId="0" xfId="4" applyFont="1" applyAlignment="1">
      <alignment vertical="center" wrapText="1" shrinkToFit="1"/>
    </xf>
    <xf numFmtId="0" fontId="19" fillId="0" borderId="0" xfId="4" applyFont="1" applyAlignment="1">
      <alignment vertical="center" wrapText="1" shrinkToFit="1"/>
    </xf>
    <xf numFmtId="0" fontId="0" fillId="0" borderId="0" xfId="0" applyAlignment="1">
      <alignment vertical="top"/>
    </xf>
    <xf numFmtId="0" fontId="0" fillId="0" borderId="0" xfId="0" applyAlignment="1"/>
    <xf numFmtId="0" fontId="36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wrapText="1"/>
    </xf>
  </cellXfs>
  <cellStyles count="5">
    <cellStyle name="Excel Built-in Normal" xfId="4" xr:uid="{D1427A21-1D49-431C-B1BE-04D68433F044}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7A318309-79FE-4B9F-A0C4-579484ECDABB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71718</xdr:colOff>
      <xdr:row>1</xdr:row>
      <xdr:rowOff>546847</xdr:rowOff>
    </xdr:from>
    <xdr:to>
      <xdr:col>6</xdr:col>
      <xdr:colOff>134472</xdr:colOff>
      <xdr:row>1</xdr:row>
      <xdr:rowOff>2124635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B39BC1F0-8372-40D0-90C3-4AE12F494F3F}"/>
            </a:ext>
          </a:extLst>
        </xdr:cNvPr>
        <xdr:cNvSpPr/>
      </xdr:nvSpPr>
      <xdr:spPr>
        <a:xfrm>
          <a:off x="5665694" y="977153"/>
          <a:ext cx="62754" cy="15777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4</xdr:col>
      <xdr:colOff>216549</xdr:colOff>
      <xdr:row>1</xdr:row>
      <xdr:rowOff>26893</xdr:rowOff>
    </xdr:from>
    <xdr:ext cx="4283733" cy="54684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3318D5-D18A-4A46-AEEF-7F623EAB5BAA}"/>
            </a:ext>
          </a:extLst>
        </xdr:cNvPr>
        <xdr:cNvSpPr txBox="1"/>
      </xdr:nvSpPr>
      <xdr:spPr>
        <a:xfrm>
          <a:off x="5191961" y="457199"/>
          <a:ext cx="4283733" cy="54684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フィルム作品の場合のみ「 </a:t>
          </a:r>
          <a:r>
            <a:rPr kumimoji="1" lang="en-US" altLang="ja-JP" sz="1600" b="1">
              <a:solidFill>
                <a:srgbClr val="FF0000"/>
              </a:solidFill>
            </a:rPr>
            <a:t>F </a:t>
          </a:r>
          <a:r>
            <a:rPr kumimoji="1" lang="ja-JP" altLang="en-US" sz="1000" b="1">
              <a:solidFill>
                <a:srgbClr val="FF0000"/>
              </a:solidFill>
            </a:rPr>
            <a:t>」を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プルダウン（▼）から選択</a:t>
          </a:r>
          <a:r>
            <a:rPr kumimoji="1" lang="ja-JP" altLang="en-US" sz="1050" b="1">
              <a:solidFill>
                <a:srgbClr val="FF0000"/>
              </a:solidFill>
            </a:rPr>
            <a:t>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</a:rPr>
            <a:t>デジタル写真の場合は何も入力しない。</a:t>
          </a:r>
        </a:p>
      </xdr:txBody>
    </xdr:sp>
    <xdr:clientData/>
  </xdr:oneCellAnchor>
  <xdr:oneCellAnchor>
    <xdr:from>
      <xdr:col>3</xdr:col>
      <xdr:colOff>564777</xdr:colOff>
      <xdr:row>1</xdr:row>
      <xdr:rowOff>659128</xdr:rowOff>
    </xdr:from>
    <xdr:ext cx="1936376" cy="48835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80158DE-1021-4922-A9D6-FA94DBFEBE8C}"/>
            </a:ext>
          </a:extLst>
        </xdr:cNvPr>
        <xdr:cNvSpPr txBox="1"/>
      </xdr:nvSpPr>
      <xdr:spPr>
        <a:xfrm>
          <a:off x="3630706" y="1089434"/>
          <a:ext cx="1936376" cy="48835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50" b="1">
              <a:solidFill>
                <a:srgbClr val="FF0000"/>
              </a:solidFill>
            </a:rPr>
            <a:t>単写真は「１」を入力。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組写真の場合</a:t>
          </a:r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枚数を入力。</a:t>
          </a:r>
          <a:endParaRPr lang="ja-JP" altLang="ja-JP" sz="1050">
            <a:solidFill>
              <a:srgbClr val="FF0000"/>
            </a:solidFill>
            <a:effectLst/>
          </a:endParaRPr>
        </a:p>
        <a:p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131809</xdr:colOff>
      <xdr:row>1</xdr:row>
      <xdr:rowOff>1066800</xdr:rowOff>
    </xdr:from>
    <xdr:to>
      <xdr:col>10</xdr:col>
      <xdr:colOff>224118</xdr:colOff>
      <xdr:row>1</xdr:row>
      <xdr:rowOff>2106706</xdr:rowOff>
    </xdr:to>
    <xdr:sp macro="" textlink="">
      <xdr:nvSpPr>
        <xdr:cNvPr id="6" name="下矢印 6">
          <a:extLst>
            <a:ext uri="{FF2B5EF4-FFF2-40B4-BE49-F238E27FC236}">
              <a16:creationId xmlns:a16="http://schemas.microsoft.com/office/drawing/2014/main" id="{9C6C3EFF-A13E-4577-9566-19B4DEA46253}"/>
            </a:ext>
          </a:extLst>
        </xdr:cNvPr>
        <xdr:cNvSpPr/>
      </xdr:nvSpPr>
      <xdr:spPr>
        <a:xfrm>
          <a:off x="8755856" y="1497106"/>
          <a:ext cx="92309" cy="103990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9</xdr:col>
      <xdr:colOff>1026401</xdr:colOff>
      <xdr:row>1</xdr:row>
      <xdr:rowOff>644141</xdr:rowOff>
    </xdr:from>
    <xdr:ext cx="2234511" cy="42575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6B03209-89D5-4143-87A0-53E516C1DFF0}"/>
            </a:ext>
          </a:extLst>
        </xdr:cNvPr>
        <xdr:cNvSpPr txBox="1"/>
      </xdr:nvSpPr>
      <xdr:spPr>
        <a:xfrm>
          <a:off x="8242989" y="1064362"/>
          <a:ext cx="2234511" cy="42575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「学校番号」のシートに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ある番号を入力（</a:t>
          </a:r>
          <a:r>
            <a:rPr kumimoji="1" lang="en-US" altLang="ja-JP" sz="1000" b="1">
              <a:solidFill>
                <a:srgbClr val="FF0000"/>
              </a:solidFill>
            </a:rPr>
            <a:t>2021</a:t>
          </a:r>
          <a:r>
            <a:rPr kumimoji="1" lang="ja-JP" altLang="en-US" sz="1000" b="1">
              <a:solidFill>
                <a:srgbClr val="FF0000"/>
              </a:solidFill>
            </a:rPr>
            <a:t>年度一部更新）</a:t>
          </a:r>
        </a:p>
      </xdr:txBody>
    </xdr:sp>
    <xdr:clientData/>
  </xdr:oneCellAnchor>
  <xdr:twoCellAnchor>
    <xdr:from>
      <xdr:col>11</xdr:col>
      <xdr:colOff>84099</xdr:colOff>
      <xdr:row>1</xdr:row>
      <xdr:rowOff>1703294</xdr:rowOff>
    </xdr:from>
    <xdr:to>
      <xdr:col>11</xdr:col>
      <xdr:colOff>170330</xdr:colOff>
      <xdr:row>1</xdr:row>
      <xdr:rowOff>2097740</xdr:rowOff>
    </xdr:to>
    <xdr:sp macro="" textlink="">
      <xdr:nvSpPr>
        <xdr:cNvPr id="8" name="下矢印 8">
          <a:extLst>
            <a:ext uri="{FF2B5EF4-FFF2-40B4-BE49-F238E27FC236}">
              <a16:creationId xmlns:a16="http://schemas.microsoft.com/office/drawing/2014/main" id="{0A3D88A7-D14F-4E6D-BEBA-D9B7368077C8}"/>
            </a:ext>
          </a:extLst>
        </xdr:cNvPr>
        <xdr:cNvSpPr/>
      </xdr:nvSpPr>
      <xdr:spPr>
        <a:xfrm>
          <a:off x="9066734" y="2133600"/>
          <a:ext cx="86231" cy="3944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10</xdr:col>
      <xdr:colOff>271461</xdr:colOff>
      <xdr:row>1</xdr:row>
      <xdr:rowOff>1207238</xdr:rowOff>
    </xdr:from>
    <xdr:ext cx="583903" cy="44797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913C982-12FE-4AA0-A2CF-BC4427BA4620}"/>
            </a:ext>
          </a:extLst>
        </xdr:cNvPr>
        <xdr:cNvSpPr txBox="1"/>
      </xdr:nvSpPr>
      <xdr:spPr>
        <a:xfrm>
          <a:off x="8895508" y="1637544"/>
          <a:ext cx="583903" cy="4479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</a:rPr>
            <a:t>数字を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入力</a:t>
          </a:r>
        </a:p>
      </xdr:txBody>
    </xdr:sp>
    <xdr:clientData/>
  </xdr:oneCellAnchor>
  <xdr:oneCellAnchor>
    <xdr:from>
      <xdr:col>8</xdr:col>
      <xdr:colOff>99453</xdr:colOff>
      <xdr:row>1</xdr:row>
      <xdr:rowOff>1710158</xdr:rowOff>
    </xdr:from>
    <xdr:ext cx="1036101" cy="4767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C5005C2-8717-400A-8B1E-965F9462541E}"/>
            </a:ext>
          </a:extLst>
        </xdr:cNvPr>
        <xdr:cNvSpPr txBox="1"/>
      </xdr:nvSpPr>
      <xdr:spPr>
        <a:xfrm>
          <a:off x="6374747" y="2140464"/>
          <a:ext cx="1036101" cy="47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</a:rPr>
            <a:t>姓と名の間に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全角スペース</a:t>
          </a:r>
        </a:p>
      </xdr:txBody>
    </xdr:sp>
    <xdr:clientData/>
  </xdr:oneCellAnchor>
  <xdr:oneCellAnchor>
    <xdr:from>
      <xdr:col>9</xdr:col>
      <xdr:colOff>132006</xdr:colOff>
      <xdr:row>1</xdr:row>
      <xdr:rowOff>1409505</xdr:rowOff>
    </xdr:from>
    <xdr:ext cx="1021681" cy="70087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6B5A45-094B-4FAE-BA76-AC9D30C31D62}"/>
            </a:ext>
          </a:extLst>
        </xdr:cNvPr>
        <xdr:cNvSpPr txBox="1"/>
      </xdr:nvSpPr>
      <xdr:spPr>
        <a:xfrm>
          <a:off x="7554782" y="1839811"/>
          <a:ext cx="1021681" cy="700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全角カタカナ</a:t>
          </a:r>
          <a:endParaRPr kumimoji="1" lang="en-US" altLang="ja-JP" sz="1000" b="1">
            <a:solidFill>
              <a:srgbClr val="FF0000"/>
            </a:solidFill>
          </a:endParaRPr>
        </a:p>
        <a:p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</a:rPr>
            <a:t>姓と名の間に</a:t>
          </a: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</a:rPr>
            <a:t>全角スペース</a:t>
          </a:r>
        </a:p>
      </xdr:txBody>
    </xdr:sp>
    <xdr:clientData/>
  </xdr:oneCellAnchor>
  <xdr:oneCellAnchor>
    <xdr:from>
      <xdr:col>3</xdr:col>
      <xdr:colOff>585620</xdr:colOff>
      <xdr:row>1</xdr:row>
      <xdr:rowOff>1909567</xdr:rowOff>
    </xdr:from>
    <xdr:ext cx="1024766" cy="25085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711D8D8-3535-4DDF-B822-543A90605855}"/>
            </a:ext>
          </a:extLst>
        </xdr:cNvPr>
        <xdr:cNvSpPr txBox="1"/>
      </xdr:nvSpPr>
      <xdr:spPr>
        <a:xfrm>
          <a:off x="3651549" y="2339873"/>
          <a:ext cx="1024766" cy="2508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全角カタカナ</a:t>
          </a:r>
        </a:p>
      </xdr:txBody>
    </xdr:sp>
    <xdr:clientData/>
  </xdr:oneCellAnchor>
  <xdr:oneCellAnchor>
    <xdr:from>
      <xdr:col>2</xdr:col>
      <xdr:colOff>470703</xdr:colOff>
      <xdr:row>1</xdr:row>
      <xdr:rowOff>1909567</xdr:rowOff>
    </xdr:from>
    <xdr:ext cx="1328283" cy="25423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516D382-7C76-4659-A52A-8330E15FD59A}"/>
            </a:ext>
          </a:extLst>
        </xdr:cNvPr>
        <xdr:cNvSpPr txBox="1"/>
      </xdr:nvSpPr>
      <xdr:spPr>
        <a:xfrm>
          <a:off x="1098232" y="2339873"/>
          <a:ext cx="1328283" cy="254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特殊文字は使用不可</a:t>
          </a:r>
        </a:p>
      </xdr:txBody>
    </xdr:sp>
    <xdr:clientData/>
  </xdr:oneCellAnchor>
  <xdr:oneCellAnchor>
    <xdr:from>
      <xdr:col>12</xdr:col>
      <xdr:colOff>152737</xdr:colOff>
      <xdr:row>1</xdr:row>
      <xdr:rowOff>1208639</xdr:rowOff>
    </xdr:from>
    <xdr:ext cx="1367490" cy="59247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5864AEC-81EF-4093-B5BE-BBF78C66A731}"/>
            </a:ext>
          </a:extLst>
        </xdr:cNvPr>
        <xdr:cNvSpPr txBox="1"/>
      </xdr:nvSpPr>
      <xdr:spPr>
        <a:xfrm>
          <a:off x="9395349" y="1638945"/>
          <a:ext cx="1367490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000" b="1">
              <a:solidFill>
                <a:srgbClr val="FF0000"/>
              </a:solidFill>
            </a:rPr>
            <a:t>黄色のセルには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直接入力しない。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自動で反映されます。</a:t>
          </a:r>
        </a:p>
      </xdr:txBody>
    </xdr:sp>
    <xdr:clientData/>
  </xdr:oneCellAnchor>
  <xdr:twoCellAnchor>
    <xdr:from>
      <xdr:col>12</xdr:col>
      <xdr:colOff>591670</xdr:colOff>
      <xdr:row>1</xdr:row>
      <xdr:rowOff>1810870</xdr:rowOff>
    </xdr:from>
    <xdr:to>
      <xdr:col>12</xdr:col>
      <xdr:colOff>663389</xdr:colOff>
      <xdr:row>1</xdr:row>
      <xdr:rowOff>2061882</xdr:rowOff>
    </xdr:to>
    <xdr:sp macro="" textlink="">
      <xdr:nvSpPr>
        <xdr:cNvPr id="15" name="下矢印 15">
          <a:extLst>
            <a:ext uri="{FF2B5EF4-FFF2-40B4-BE49-F238E27FC236}">
              <a16:creationId xmlns:a16="http://schemas.microsoft.com/office/drawing/2014/main" id="{D97BDE31-49B8-4DD7-BB06-43B077250212}"/>
            </a:ext>
          </a:extLst>
        </xdr:cNvPr>
        <xdr:cNvSpPr/>
      </xdr:nvSpPr>
      <xdr:spPr>
        <a:xfrm>
          <a:off x="9834282" y="2241176"/>
          <a:ext cx="71719" cy="25101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2</xdr:col>
      <xdr:colOff>79619</xdr:colOff>
      <xdr:row>1</xdr:row>
      <xdr:rowOff>78666</xdr:rowOff>
    </xdr:from>
    <xdr:ext cx="3255953" cy="47336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8DA0A73-3069-4922-B7B7-732F6002C838}"/>
            </a:ext>
          </a:extLst>
        </xdr:cNvPr>
        <xdr:cNvSpPr txBox="1"/>
      </xdr:nvSpPr>
      <xdr:spPr>
        <a:xfrm>
          <a:off x="707148" y="508972"/>
          <a:ext cx="3255953" cy="473364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水色のセルにのみ入力</a:t>
          </a:r>
        </a:p>
      </xdr:txBody>
    </xdr:sp>
    <xdr:clientData/>
  </xdr:oneCellAnchor>
  <xdr:twoCellAnchor>
    <xdr:from>
      <xdr:col>7</xdr:col>
      <xdr:colOff>196271</xdr:colOff>
      <xdr:row>1</xdr:row>
      <xdr:rowOff>1512093</xdr:rowOff>
    </xdr:from>
    <xdr:to>
      <xdr:col>7</xdr:col>
      <xdr:colOff>259976</xdr:colOff>
      <xdr:row>1</xdr:row>
      <xdr:rowOff>2124634</xdr:rowOff>
    </xdr:to>
    <xdr:sp macro="" textlink="">
      <xdr:nvSpPr>
        <xdr:cNvPr id="17" name="下矢印 15">
          <a:extLst>
            <a:ext uri="{FF2B5EF4-FFF2-40B4-BE49-F238E27FC236}">
              <a16:creationId xmlns:a16="http://schemas.microsoft.com/office/drawing/2014/main" id="{0993A945-086C-4D76-8512-894A3D9AFDE5}"/>
            </a:ext>
          </a:extLst>
        </xdr:cNvPr>
        <xdr:cNvSpPr/>
      </xdr:nvSpPr>
      <xdr:spPr>
        <a:xfrm>
          <a:off x="6032295" y="1942399"/>
          <a:ext cx="63705" cy="61254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7</xdr:col>
      <xdr:colOff>58046</xdr:colOff>
      <xdr:row>1</xdr:row>
      <xdr:rowOff>858453</xdr:rowOff>
    </xdr:from>
    <xdr:ext cx="1668359" cy="6476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7D9DB00-086E-4E98-A047-1906CA92FC9D}"/>
            </a:ext>
          </a:extLst>
        </xdr:cNvPr>
        <xdr:cNvSpPr txBox="1"/>
      </xdr:nvSpPr>
      <xdr:spPr>
        <a:xfrm>
          <a:off x="5894070" y="1288759"/>
          <a:ext cx="1668359" cy="64761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「横長」</a:t>
          </a:r>
          <a:r>
            <a:rPr kumimoji="1" lang="ja-JP" altLang="en-US" sz="1000" b="1">
              <a:solidFill>
                <a:srgbClr val="FF0000"/>
              </a:solidFill>
            </a:rPr>
            <a:t>「縦長」「</a:t>
          </a:r>
          <a:r>
            <a:rPr kumimoji="1" lang="en-US" altLang="ja-JP" sz="1000" b="1">
              <a:solidFill>
                <a:srgbClr val="FF0000"/>
              </a:solidFill>
            </a:rPr>
            <a:t>1</a:t>
          </a:r>
          <a:r>
            <a:rPr kumimoji="1" lang="ja-JP" altLang="en-US" sz="1000" b="1">
              <a:solidFill>
                <a:srgbClr val="FF0000"/>
              </a:solidFill>
            </a:rPr>
            <a:t>対</a:t>
          </a:r>
          <a:r>
            <a:rPr kumimoji="1" lang="en-US" altLang="ja-JP" sz="1000" b="1">
              <a:solidFill>
                <a:srgbClr val="FF0000"/>
              </a:solidFill>
            </a:rPr>
            <a:t>1</a:t>
          </a:r>
          <a:r>
            <a:rPr kumimoji="1" lang="ja-JP" altLang="en-US" sz="1000" b="1">
              <a:solidFill>
                <a:srgbClr val="FF0000"/>
              </a:solidFill>
            </a:rPr>
            <a:t>」の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いずれかをプルダウン（▼）</a:t>
          </a: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r>
            <a:rPr kumimoji="1" lang="ja-JP" altLang="en-US" sz="1000" b="1">
              <a:solidFill>
                <a:srgbClr val="FF0000"/>
              </a:solidFill>
            </a:rPr>
            <a:t>から選択して下さい。</a:t>
          </a:r>
        </a:p>
      </xdr:txBody>
    </xdr:sp>
    <xdr:clientData/>
  </xdr:oneCellAnchor>
  <xdr:oneCellAnchor>
    <xdr:from>
      <xdr:col>15</xdr:col>
      <xdr:colOff>264402</xdr:colOff>
      <xdr:row>1</xdr:row>
      <xdr:rowOff>617247</xdr:rowOff>
    </xdr:from>
    <xdr:ext cx="1663010" cy="11488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CC7A8D5-9DAD-4BD4-BDB6-9DD073A8E154}"/>
            </a:ext>
          </a:extLst>
        </xdr:cNvPr>
        <xdr:cNvSpPr txBox="1"/>
      </xdr:nvSpPr>
      <xdr:spPr>
        <a:xfrm>
          <a:off x="15145814" y="1047553"/>
          <a:ext cx="1663010" cy="1148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これより右は入力せずに、応募票を印刷した後、手書きでも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OK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です。</a:t>
          </a:r>
        </a:p>
      </xdr:txBody>
    </xdr:sp>
    <xdr:clientData/>
  </xdr:oneCellAnchor>
  <xdr:twoCellAnchor>
    <xdr:from>
      <xdr:col>5</xdr:col>
      <xdr:colOff>71717</xdr:colOff>
      <xdr:row>1</xdr:row>
      <xdr:rowOff>1156447</xdr:rowOff>
    </xdr:from>
    <xdr:to>
      <xdr:col>5</xdr:col>
      <xdr:colOff>134470</xdr:colOff>
      <xdr:row>1</xdr:row>
      <xdr:rowOff>2124635</xdr:rowOff>
    </xdr:to>
    <xdr:sp macro="" textlink="">
      <xdr:nvSpPr>
        <xdr:cNvPr id="20" name="下矢印 15">
          <a:extLst>
            <a:ext uri="{FF2B5EF4-FFF2-40B4-BE49-F238E27FC236}">
              <a16:creationId xmlns:a16="http://schemas.microsoft.com/office/drawing/2014/main" id="{4C4049CA-941D-44D7-9693-3E2754420D20}"/>
            </a:ext>
          </a:extLst>
        </xdr:cNvPr>
        <xdr:cNvSpPr/>
      </xdr:nvSpPr>
      <xdr:spPr>
        <a:xfrm>
          <a:off x="5441576" y="1586753"/>
          <a:ext cx="62753" cy="9681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2</xdr:col>
      <xdr:colOff>1631577</xdr:colOff>
      <xdr:row>1</xdr:row>
      <xdr:rowOff>1223904</xdr:rowOff>
    </xdr:from>
    <xdr:ext cx="3012142" cy="59593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B7FBF06-F102-4BA9-850B-F2DF60D21B8F}"/>
            </a:ext>
          </a:extLst>
        </xdr:cNvPr>
        <xdr:cNvSpPr txBox="1"/>
      </xdr:nvSpPr>
      <xdr:spPr>
        <a:xfrm>
          <a:off x="2259106" y="1654210"/>
          <a:ext cx="3012142" cy="59593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1050" b="1">
              <a:solidFill>
                <a:srgbClr val="FF0000"/>
              </a:solidFill>
            </a:rPr>
            <a:t>カラー写真は「 </a:t>
          </a:r>
          <a:r>
            <a:rPr kumimoji="1" lang="en-US" altLang="ja-JP" sz="1600" b="1">
              <a:solidFill>
                <a:srgbClr val="FF0000"/>
              </a:solidFill>
            </a:rPr>
            <a:t>C</a:t>
          </a:r>
          <a:r>
            <a:rPr kumimoji="1" lang="en-US" altLang="ja-JP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rgbClr val="FF0000"/>
              </a:solidFill>
            </a:rPr>
            <a:t>」を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プルダウン（▼）から選択</a:t>
          </a:r>
          <a:r>
            <a:rPr kumimoji="1" lang="ja-JP" altLang="en-US" sz="1050" b="1">
              <a:solidFill>
                <a:srgbClr val="FF0000"/>
              </a:solidFill>
            </a:rPr>
            <a:t>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白黒写真は「 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をプルダウン（▼）から選択。</a:t>
          </a:r>
          <a:endParaRPr lang="ja-JP" altLang="ja-JP" sz="1050">
            <a:solidFill>
              <a:srgbClr val="FF0000"/>
            </a:solidFill>
            <a:effectLst/>
          </a:endParaRPr>
        </a:p>
        <a:p>
          <a:endParaRPr kumimoji="1" lang="ja-JP" altLang="en-US" sz="1050" b="1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138001</xdr:colOff>
      <xdr:row>1</xdr:row>
      <xdr:rowOff>1792940</xdr:rowOff>
    </xdr:from>
    <xdr:to>
      <xdr:col>4</xdr:col>
      <xdr:colOff>197223</xdr:colOff>
      <xdr:row>1</xdr:row>
      <xdr:rowOff>2061881</xdr:rowOff>
    </xdr:to>
    <xdr:sp macro="" textlink="">
      <xdr:nvSpPr>
        <xdr:cNvPr id="22" name="下矢印 15">
          <a:extLst>
            <a:ext uri="{FF2B5EF4-FFF2-40B4-BE49-F238E27FC236}">
              <a16:creationId xmlns:a16="http://schemas.microsoft.com/office/drawing/2014/main" id="{5A1C6B26-4E74-4D4A-BC7C-D9C34AE461B6}"/>
            </a:ext>
          </a:extLst>
        </xdr:cNvPr>
        <xdr:cNvSpPr/>
      </xdr:nvSpPr>
      <xdr:spPr>
        <a:xfrm>
          <a:off x="5113413" y="2223246"/>
          <a:ext cx="59222" cy="26894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oneCellAnchor>
    <xdr:from>
      <xdr:col>2</xdr:col>
      <xdr:colOff>79620</xdr:colOff>
      <xdr:row>1</xdr:row>
      <xdr:rowOff>643443</xdr:rowOff>
    </xdr:from>
    <xdr:ext cx="2753228" cy="4733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FCD8EF7-BCC6-4169-8468-0D0E186897AE}"/>
            </a:ext>
          </a:extLst>
        </xdr:cNvPr>
        <xdr:cNvSpPr txBox="1"/>
      </xdr:nvSpPr>
      <xdr:spPr>
        <a:xfrm>
          <a:off x="707149" y="1073749"/>
          <a:ext cx="2753228" cy="473364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行の挿入はしない！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8D98-30F4-4BBE-8132-80497D844FE5}">
  <dimension ref="A1:B26"/>
  <sheetViews>
    <sheetView tabSelected="1" zoomScaleNormal="100" workbookViewId="0">
      <selection activeCell="B1" sqref="B1"/>
    </sheetView>
  </sheetViews>
  <sheetFormatPr defaultRowHeight="12.4"/>
  <cols>
    <col min="1" max="1" width="6" bestFit="1" customWidth="1"/>
    <col min="2" max="2" width="77.35546875" customWidth="1"/>
  </cols>
  <sheetData>
    <row r="1" spans="1:2">
      <c r="A1" t="s">
        <v>298</v>
      </c>
    </row>
    <row r="2" spans="1:2" ht="18.75">
      <c r="A2" s="248">
        <v>1</v>
      </c>
      <c r="B2" s="250" t="s">
        <v>386</v>
      </c>
    </row>
    <row r="3" spans="1:2">
      <c r="A3" s="247"/>
      <c r="B3" s="53" t="s">
        <v>357</v>
      </c>
    </row>
    <row r="4" spans="1:2">
      <c r="A4" s="246"/>
      <c r="B4" s="53" t="s">
        <v>358</v>
      </c>
    </row>
    <row r="5" spans="1:2">
      <c r="A5" s="246"/>
      <c r="B5" s="53" t="s">
        <v>359</v>
      </c>
    </row>
    <row r="6" spans="1:2" ht="24.75">
      <c r="A6" s="246"/>
      <c r="B6" s="53" t="s">
        <v>360</v>
      </c>
    </row>
    <row r="7" spans="1:2" ht="24.75">
      <c r="A7" s="246"/>
      <c r="B7" s="53" t="s">
        <v>371</v>
      </c>
    </row>
    <row r="8" spans="1:2" ht="24.75">
      <c r="A8" s="246"/>
      <c r="B8" s="53" t="s">
        <v>361</v>
      </c>
    </row>
    <row r="9" spans="1:2" ht="24.75">
      <c r="A9" s="246"/>
      <c r="B9" s="53" t="s">
        <v>362</v>
      </c>
    </row>
    <row r="10" spans="1:2">
      <c r="A10" s="246"/>
      <c r="B10" s="53" t="s">
        <v>363</v>
      </c>
    </row>
    <row r="11" spans="1:2" ht="24.75">
      <c r="A11" s="246"/>
      <c r="B11" s="53" t="s">
        <v>372</v>
      </c>
    </row>
    <row r="12" spans="1:2">
      <c r="A12" s="246"/>
      <c r="B12" s="53" t="s">
        <v>389</v>
      </c>
    </row>
    <row r="13" spans="1:2" ht="24.75">
      <c r="A13" s="246"/>
      <c r="B13" s="53" t="s">
        <v>365</v>
      </c>
    </row>
    <row r="14" spans="1:2">
      <c r="A14" s="246"/>
      <c r="B14" s="53"/>
    </row>
    <row r="15" spans="1:2" ht="18.75">
      <c r="A15" s="248">
        <v>2</v>
      </c>
      <c r="B15" s="249" t="s">
        <v>387</v>
      </c>
    </row>
    <row r="16" spans="1:2" ht="24.75">
      <c r="B16" s="53" t="s">
        <v>391</v>
      </c>
    </row>
    <row r="17" spans="1:2" ht="24.75">
      <c r="A17" s="246"/>
      <c r="B17" s="53" t="s">
        <v>373</v>
      </c>
    </row>
    <row r="18" spans="1:2" ht="24.75">
      <c r="A18" s="246"/>
      <c r="B18" s="54" t="s">
        <v>374</v>
      </c>
    </row>
    <row r="19" spans="1:2" ht="24.75">
      <c r="A19" s="246"/>
      <c r="B19" s="67" t="s">
        <v>381</v>
      </c>
    </row>
    <row r="20" spans="1:2">
      <c r="A20" s="246"/>
      <c r="B20" s="53"/>
    </row>
    <row r="21" spans="1:2" ht="18.75">
      <c r="A21" s="248">
        <v>3</v>
      </c>
      <c r="B21" s="249" t="s">
        <v>388</v>
      </c>
    </row>
    <row r="22" spans="1:2" ht="24.75">
      <c r="A22" s="246"/>
      <c r="B22" s="53" t="s">
        <v>390</v>
      </c>
    </row>
    <row r="23" spans="1:2" ht="37.15">
      <c r="A23" s="246"/>
      <c r="B23" s="53" t="s">
        <v>364</v>
      </c>
    </row>
    <row r="24" spans="1:2" ht="24.75">
      <c r="A24" s="246"/>
      <c r="B24" s="67" t="s">
        <v>382</v>
      </c>
    </row>
    <row r="25" spans="1:2" ht="12.75" thickBot="1">
      <c r="A25" s="246"/>
      <c r="B25" s="27"/>
    </row>
    <row r="26" spans="1:2" ht="160.25" customHeight="1" thickBot="1">
      <c r="A26" s="247"/>
      <c r="B26" s="68" t="s">
        <v>392</v>
      </c>
    </row>
  </sheetData>
  <phoneticPr fontId="7"/>
  <pageMargins left="0.39370078740157483" right="0.39370078740157483" top="0.39370078740157483" bottom="0.39370078740157483" header="0.31496062992125984" footer="0.31496062992125984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07"/>
  <sheetViews>
    <sheetView zoomScale="85" zoomScaleNormal="85" zoomScaleSheetLayoutView="75" workbookViewId="0">
      <selection activeCell="O3" sqref="O3"/>
    </sheetView>
  </sheetViews>
  <sheetFormatPr defaultColWidth="11.78515625" defaultRowHeight="14.85" customHeight="1"/>
  <cols>
    <col min="1" max="2" width="4.5703125" customWidth="1"/>
    <col min="3" max="3" width="35.5703125" customWidth="1"/>
    <col min="4" max="4" width="27.85546875" customWidth="1"/>
    <col min="5" max="5" width="5.640625" bestFit="1" customWidth="1"/>
    <col min="6" max="6" width="3.140625" bestFit="1" customWidth="1"/>
    <col min="7" max="7" width="3.5703125" bestFit="1" customWidth="1"/>
    <col min="8" max="8" width="6.42578125" style="7" bestFit="1" customWidth="1"/>
    <col min="9" max="9" width="16.78515625" style="7" customWidth="1"/>
    <col min="10" max="10" width="17.42578125" style="7" customWidth="1"/>
    <col min="11" max="11" width="5.140625" customWidth="1"/>
    <col min="12" max="12" width="3.640625" customWidth="1"/>
    <col min="13" max="13" width="17.2109375" customWidth="1"/>
    <col min="14" max="14" width="6.42578125" bestFit="1" customWidth="1"/>
    <col min="15" max="15" width="52.35546875" customWidth="1"/>
    <col min="16" max="16" width="6.640625" bestFit="1" customWidth="1"/>
    <col min="17" max="17" width="12.140625" bestFit="1" customWidth="1"/>
    <col min="18" max="18" width="5.640625" bestFit="1" customWidth="1"/>
    <col min="19" max="19" width="24.85546875" customWidth="1"/>
    <col min="20" max="20" width="37" customWidth="1"/>
    <col min="21" max="21" width="5.640625" bestFit="1" customWidth="1"/>
    <col min="22" max="23" width="3.640625" bestFit="1" customWidth="1"/>
    <col min="24" max="24" width="5.640625" bestFit="1" customWidth="1"/>
    <col min="25" max="25" width="32.42578125" customWidth="1"/>
    <col min="26" max="26" width="164.85546875" customWidth="1"/>
  </cols>
  <sheetData>
    <row r="1" spans="2:26" ht="33" thickBot="1">
      <c r="C1" s="6" t="s">
        <v>244</v>
      </c>
    </row>
    <row r="2" spans="2:26" ht="173" customHeight="1" thickBot="1">
      <c r="O2" s="29" t="s">
        <v>393</v>
      </c>
    </row>
    <row r="3" spans="2:26" ht="53" customHeight="1" thickBot="1">
      <c r="B3" s="55" t="s">
        <v>279</v>
      </c>
      <c r="C3" s="13" t="s">
        <v>245</v>
      </c>
      <c r="D3" s="13" t="s">
        <v>238</v>
      </c>
      <c r="E3" s="42" t="s">
        <v>328</v>
      </c>
      <c r="F3" s="44" t="s">
        <v>329</v>
      </c>
      <c r="G3" s="16" t="s">
        <v>254</v>
      </c>
      <c r="H3" s="13" t="s">
        <v>239</v>
      </c>
      <c r="I3" s="13" t="s">
        <v>246</v>
      </c>
      <c r="J3" s="13" t="s">
        <v>238</v>
      </c>
      <c r="K3" s="15" t="s">
        <v>249</v>
      </c>
      <c r="L3" s="15" t="s">
        <v>200</v>
      </c>
      <c r="M3" s="13" t="s">
        <v>247</v>
      </c>
      <c r="N3" s="15" t="s">
        <v>0</v>
      </c>
      <c r="O3" s="14" t="s">
        <v>240</v>
      </c>
      <c r="P3" s="30" t="s">
        <v>287</v>
      </c>
      <c r="Q3" s="31" t="s">
        <v>369</v>
      </c>
      <c r="R3" s="32" t="s">
        <v>281</v>
      </c>
      <c r="S3" s="32" t="s">
        <v>280</v>
      </c>
      <c r="T3" s="30" t="s">
        <v>286</v>
      </c>
      <c r="U3" s="30" t="s">
        <v>352</v>
      </c>
      <c r="V3" s="32" t="s">
        <v>282</v>
      </c>
      <c r="W3" s="32" t="s">
        <v>283</v>
      </c>
      <c r="X3" s="30" t="s">
        <v>353</v>
      </c>
      <c r="Y3" s="32" t="s">
        <v>285</v>
      </c>
      <c r="Z3" s="32" t="s">
        <v>284</v>
      </c>
    </row>
    <row r="4" spans="2:26" ht="14.75" customHeight="1" thickTop="1">
      <c r="B4" s="8" t="s">
        <v>294</v>
      </c>
      <c r="C4" s="10" t="s">
        <v>333</v>
      </c>
      <c r="D4" s="10" t="s">
        <v>334</v>
      </c>
      <c r="E4" s="9" t="s">
        <v>320</v>
      </c>
      <c r="F4" s="9">
        <v>1</v>
      </c>
      <c r="G4" s="9"/>
      <c r="H4" s="9" t="s">
        <v>241</v>
      </c>
      <c r="I4" s="10" t="s">
        <v>342</v>
      </c>
      <c r="J4" s="10" t="s">
        <v>345</v>
      </c>
      <c r="K4" s="9">
        <v>103</v>
      </c>
      <c r="L4" s="9">
        <v>3</v>
      </c>
      <c r="M4" s="10" t="str">
        <f>IF(K4="","",VLOOKUP(K4,学校番号!$B$2:$D$500,2))</f>
        <v>県立東灘</v>
      </c>
      <c r="N4" s="20" t="str">
        <f>IF(L4="","",ASC(L4)&amp;"年")</f>
        <v>3年</v>
      </c>
      <c r="O4" s="19" t="str">
        <f>K4&amp;"_"&amp;N4&amp;"_"&amp;C4&amp;"_"&amp;E4&amp;F4&amp;G4&amp;"_"&amp;I4&amp;"_"&amp;M4</f>
        <v>103_3年_夏の海辺_C1_山田　太郎_県立東灘</v>
      </c>
      <c r="P4" s="33">
        <v>8</v>
      </c>
      <c r="Q4" s="34" t="s">
        <v>366</v>
      </c>
      <c r="R4" s="33">
        <v>100</v>
      </c>
      <c r="S4" s="33" t="s">
        <v>288</v>
      </c>
      <c r="T4" s="33" t="s">
        <v>289</v>
      </c>
      <c r="U4" s="33">
        <v>2021</v>
      </c>
      <c r="V4" s="33">
        <v>8</v>
      </c>
      <c r="W4" s="33">
        <v>25</v>
      </c>
      <c r="X4" s="33">
        <v>17</v>
      </c>
      <c r="Y4" s="33" t="s">
        <v>291</v>
      </c>
      <c r="Z4" s="33" t="s">
        <v>292</v>
      </c>
    </row>
    <row r="5" spans="2:26" ht="14.75" customHeight="1">
      <c r="B5" s="8" t="s">
        <v>319</v>
      </c>
      <c r="C5" s="10" t="s">
        <v>332</v>
      </c>
      <c r="D5" s="10" t="s">
        <v>335</v>
      </c>
      <c r="E5" s="9" t="s">
        <v>341</v>
      </c>
      <c r="F5" s="9">
        <v>1</v>
      </c>
      <c r="G5" s="9" t="s">
        <v>323</v>
      </c>
      <c r="H5" s="9" t="s">
        <v>242</v>
      </c>
      <c r="I5" s="10" t="s">
        <v>343</v>
      </c>
      <c r="J5" s="10" t="s">
        <v>346</v>
      </c>
      <c r="K5" s="9">
        <v>103</v>
      </c>
      <c r="L5" s="9">
        <v>2</v>
      </c>
      <c r="M5" s="10" t="str">
        <f>IF(K5="","",VLOOKUP(K5,学校番号!$B$2:$D$500,2))</f>
        <v>県立東灘</v>
      </c>
      <c r="N5" s="20" t="str">
        <f t="shared" ref="N5:N6" si="0">IF(L5="","",ASC(L5)&amp;"年")</f>
        <v>2年</v>
      </c>
      <c r="O5" s="19" t="str">
        <f t="shared" ref="O5:O7" si="1">K5&amp;"_"&amp;N5&amp;"_"&amp;C5&amp;"_"&amp;E5&amp;F5&amp;G5&amp;"_"&amp;I5&amp;"_"&amp;M5</f>
        <v>103_2年_秋の紅葉_M1F_佐藤　花子_県立東灘</v>
      </c>
      <c r="P5" s="33">
        <v>11</v>
      </c>
      <c r="Q5" s="34" t="s">
        <v>367</v>
      </c>
      <c r="R5" s="33">
        <v>200</v>
      </c>
      <c r="S5" s="33" t="s">
        <v>379</v>
      </c>
      <c r="T5" s="33" t="s">
        <v>376</v>
      </c>
      <c r="U5" s="33">
        <v>2020</v>
      </c>
      <c r="V5" s="33">
        <v>11</v>
      </c>
      <c r="W5" s="33">
        <v>4</v>
      </c>
      <c r="X5" s="33">
        <v>19</v>
      </c>
      <c r="Y5" s="33" t="s">
        <v>349</v>
      </c>
      <c r="Z5" s="33" t="s">
        <v>293</v>
      </c>
    </row>
    <row r="6" spans="2:26" ht="14.75" customHeight="1">
      <c r="B6" s="8" t="s">
        <v>336</v>
      </c>
      <c r="C6" s="10" t="s">
        <v>338</v>
      </c>
      <c r="D6" s="10" t="s">
        <v>339</v>
      </c>
      <c r="E6" s="9" t="s">
        <v>340</v>
      </c>
      <c r="F6" s="9">
        <v>3</v>
      </c>
      <c r="G6" s="9"/>
      <c r="H6" s="9" t="s">
        <v>243</v>
      </c>
      <c r="I6" s="10" t="s">
        <v>344</v>
      </c>
      <c r="J6" s="10" t="s">
        <v>347</v>
      </c>
      <c r="K6" s="9">
        <v>103</v>
      </c>
      <c r="L6" s="9">
        <v>1</v>
      </c>
      <c r="M6" s="10" t="str">
        <f>IF(K6="","",VLOOKUP(K6,学校番号!$B$2:$D$500,2))</f>
        <v>県立東灘</v>
      </c>
      <c r="N6" s="20" t="str">
        <f t="shared" si="0"/>
        <v>1年</v>
      </c>
      <c r="O6" s="19" t="str">
        <f t="shared" si="1"/>
        <v>103_1年_冬の雪山_C3_兵庫　次郎_県立東灘</v>
      </c>
      <c r="P6" s="33"/>
      <c r="Q6" s="34"/>
      <c r="R6" s="33"/>
      <c r="S6" s="33"/>
      <c r="T6" s="33"/>
      <c r="U6" s="33"/>
      <c r="V6" s="33"/>
      <c r="W6" s="33"/>
      <c r="X6" s="33"/>
      <c r="Y6" s="33"/>
      <c r="Z6" s="33"/>
    </row>
    <row r="7" spans="2:26" ht="14.75" customHeight="1">
      <c r="B7" s="8" t="s">
        <v>337</v>
      </c>
      <c r="C7" s="10" t="s">
        <v>330</v>
      </c>
      <c r="D7" s="10" t="s">
        <v>331</v>
      </c>
      <c r="E7" s="9" t="s">
        <v>341</v>
      </c>
      <c r="F7" s="9">
        <v>2</v>
      </c>
      <c r="G7" s="9"/>
      <c r="H7" s="9" t="s">
        <v>241</v>
      </c>
      <c r="I7" s="10" t="s">
        <v>383</v>
      </c>
      <c r="J7" s="10" t="s">
        <v>384</v>
      </c>
      <c r="K7" s="9">
        <v>156</v>
      </c>
      <c r="L7" s="9">
        <v>2</v>
      </c>
      <c r="M7" s="10" t="str">
        <f>IF(K7="","",VLOOKUP(K7,学校番号!$B$2:$D$500,2))</f>
        <v>滝川</v>
      </c>
      <c r="N7" s="20" t="str">
        <f>IF(L7="","",ASC(L7)&amp;"年")</f>
        <v>2年</v>
      </c>
      <c r="O7" s="19" t="str">
        <f t="shared" si="1"/>
        <v>156_2年_春の大山_M2_阪神　三郎_滝川</v>
      </c>
      <c r="P7" s="33">
        <v>2.8</v>
      </c>
      <c r="Q7" s="34" t="s">
        <v>368</v>
      </c>
      <c r="R7" s="33">
        <v>1600</v>
      </c>
      <c r="S7" s="33" t="s">
        <v>348</v>
      </c>
      <c r="T7" s="33" t="s">
        <v>370</v>
      </c>
      <c r="U7" s="33">
        <v>2021</v>
      </c>
      <c r="V7" s="33">
        <v>5</v>
      </c>
      <c r="W7" s="33">
        <v>4</v>
      </c>
      <c r="X7" s="33">
        <v>9</v>
      </c>
      <c r="Y7" s="33" t="s">
        <v>290</v>
      </c>
      <c r="Z7" s="33" t="s">
        <v>351</v>
      </c>
    </row>
    <row r="8" spans="2:26" ht="14.75" customHeight="1">
      <c r="B8" s="8">
        <v>1</v>
      </c>
      <c r="C8" s="4"/>
      <c r="D8" s="4"/>
      <c r="E8" s="45"/>
      <c r="F8" s="45"/>
      <c r="G8" s="45"/>
      <c r="H8" s="11"/>
      <c r="I8" s="4"/>
      <c r="J8" s="4"/>
      <c r="K8" s="11"/>
      <c r="L8" s="11"/>
      <c r="M8" s="12" t="str">
        <f>IF(K8="","",VLOOKUP(K8,学校番号!$B$2:$D$500,2))</f>
        <v/>
      </c>
      <c r="N8" s="21" t="str">
        <f t="shared" ref="N8:N71" si="2">IF(L8="","",ASC(L8)&amp;"年")</f>
        <v/>
      </c>
      <c r="O8" s="18" t="str">
        <f>K8&amp;"_"&amp;N8&amp;"_"&amp;C8&amp;"_"&amp;E8&amp;F8&amp;G8&amp;"_"&amp;I8&amp;"_"&amp;M8</f>
        <v>_____</v>
      </c>
      <c r="P8" s="35"/>
      <c r="Q8" s="36"/>
      <c r="R8" s="35"/>
      <c r="S8" s="35"/>
      <c r="T8" s="35"/>
      <c r="U8" s="35"/>
      <c r="V8" s="35"/>
      <c r="W8" s="35"/>
      <c r="X8" s="35"/>
      <c r="Y8" s="35"/>
      <c r="Z8" s="35"/>
    </row>
    <row r="9" spans="2:26" ht="12.4">
      <c r="B9" s="8">
        <v>2</v>
      </c>
      <c r="C9" s="5"/>
      <c r="D9" s="5"/>
      <c r="E9" s="45"/>
      <c r="F9" s="45"/>
      <c r="G9" s="45"/>
      <c r="H9" s="11"/>
      <c r="I9" s="4"/>
      <c r="J9" s="4"/>
      <c r="K9" s="11"/>
      <c r="L9" s="17"/>
      <c r="M9" s="12" t="str">
        <f>IF(K9="","",VLOOKUP(K9,学校番号!$B$2:$D$500,2))</f>
        <v/>
      </c>
      <c r="N9" s="21" t="str">
        <f t="shared" si="2"/>
        <v/>
      </c>
      <c r="O9" s="18" t="str">
        <f t="shared" ref="O9:O72" si="3">K9&amp;"_"&amp;N9&amp;"_"&amp;C9&amp;"_"&amp;E9&amp;F9&amp;G9&amp;"_"&amp;I9&amp;"_"&amp;M9</f>
        <v>_____</v>
      </c>
      <c r="P9" s="35"/>
      <c r="Q9" s="36"/>
      <c r="R9" s="35"/>
      <c r="S9" s="35"/>
      <c r="T9" s="35"/>
      <c r="U9" s="35"/>
      <c r="V9" s="35"/>
      <c r="W9" s="35"/>
      <c r="X9" s="35"/>
      <c r="Y9" s="35"/>
      <c r="Z9" s="35"/>
    </row>
    <row r="10" spans="2:26" ht="12.75" customHeight="1">
      <c r="B10" s="8">
        <v>3</v>
      </c>
      <c r="C10" s="5"/>
      <c r="D10" s="5"/>
      <c r="E10" s="45"/>
      <c r="F10" s="45"/>
      <c r="G10" s="45"/>
      <c r="H10" s="11"/>
      <c r="I10" s="4"/>
      <c r="J10" s="4"/>
      <c r="K10" s="11"/>
      <c r="L10" s="17"/>
      <c r="M10" s="12" t="str">
        <f>IF(K10="","",VLOOKUP(K10,学校番号!$B$2:$D$500,2))</f>
        <v/>
      </c>
      <c r="N10" s="21" t="str">
        <f t="shared" si="2"/>
        <v/>
      </c>
      <c r="O10" s="18" t="str">
        <f t="shared" si="3"/>
        <v>_____</v>
      </c>
      <c r="P10" s="35"/>
      <c r="Q10" s="36"/>
      <c r="R10" s="35"/>
      <c r="S10" s="35"/>
      <c r="T10" s="35"/>
      <c r="U10" s="35"/>
      <c r="V10" s="35"/>
      <c r="W10" s="35"/>
      <c r="X10" s="35"/>
      <c r="Y10" s="35"/>
      <c r="Z10" s="35"/>
    </row>
    <row r="11" spans="2:26" ht="12.75" customHeight="1">
      <c r="B11" s="8">
        <v>4</v>
      </c>
      <c r="C11" s="5"/>
      <c r="D11" s="5"/>
      <c r="E11" s="45"/>
      <c r="F11" s="45"/>
      <c r="G11" s="45"/>
      <c r="H11" s="11"/>
      <c r="I11" s="5"/>
      <c r="J11" s="4"/>
      <c r="K11" s="11"/>
      <c r="L11" s="17"/>
      <c r="M11" s="12" t="str">
        <f>IF(K11="","",VLOOKUP(K11,学校番号!$B$2:$D$500,2))</f>
        <v/>
      </c>
      <c r="N11" s="21" t="str">
        <f t="shared" si="2"/>
        <v/>
      </c>
      <c r="O11" s="18" t="str">
        <f t="shared" si="3"/>
        <v>_____</v>
      </c>
      <c r="P11" s="35"/>
      <c r="Q11" s="36"/>
      <c r="R11" s="35"/>
      <c r="S11" s="35"/>
      <c r="T11" s="35"/>
      <c r="U11" s="35"/>
      <c r="V11" s="35"/>
      <c r="W11" s="35"/>
      <c r="X11" s="35"/>
      <c r="Y11" s="35"/>
      <c r="Z11" s="35"/>
    </row>
    <row r="12" spans="2:26" ht="12.4">
      <c r="B12" s="8">
        <v>5</v>
      </c>
      <c r="C12" s="5"/>
      <c r="D12" s="5"/>
      <c r="E12" s="45"/>
      <c r="F12" s="45"/>
      <c r="G12" s="45"/>
      <c r="H12" s="11"/>
      <c r="I12" s="5"/>
      <c r="J12" s="4"/>
      <c r="K12" s="11"/>
      <c r="L12" s="17"/>
      <c r="M12" s="12" t="str">
        <f>IF(K12="","",VLOOKUP(K12,学校番号!$B$2:$D$500,2))</f>
        <v/>
      </c>
      <c r="N12" s="21" t="str">
        <f t="shared" si="2"/>
        <v/>
      </c>
      <c r="O12" s="18" t="str">
        <f t="shared" si="3"/>
        <v>_____</v>
      </c>
      <c r="P12" s="35"/>
      <c r="Q12" s="36"/>
      <c r="R12" s="35"/>
      <c r="S12" s="35"/>
      <c r="T12" s="35"/>
      <c r="U12" s="35"/>
      <c r="V12" s="35"/>
      <c r="W12" s="35"/>
      <c r="X12" s="35"/>
      <c r="Y12" s="35"/>
      <c r="Z12" s="35"/>
    </row>
    <row r="13" spans="2:26" ht="12.4">
      <c r="B13" s="8">
        <v>6</v>
      </c>
      <c r="C13" s="5"/>
      <c r="D13" s="5"/>
      <c r="E13" s="45"/>
      <c r="F13" s="45"/>
      <c r="G13" s="45"/>
      <c r="H13" s="11"/>
      <c r="I13" s="5"/>
      <c r="J13" s="4"/>
      <c r="K13" s="11"/>
      <c r="L13" s="17"/>
      <c r="M13" s="12" t="str">
        <f>IF(K13="","",VLOOKUP(K13,学校番号!$B$2:$D$500,2))</f>
        <v/>
      </c>
      <c r="N13" s="21" t="str">
        <f t="shared" si="2"/>
        <v/>
      </c>
      <c r="O13" s="18" t="str">
        <f t="shared" si="3"/>
        <v>_____</v>
      </c>
      <c r="P13" s="35"/>
      <c r="Q13" s="36"/>
      <c r="R13" s="35"/>
      <c r="S13" s="35"/>
      <c r="T13" s="35"/>
      <c r="U13" s="35"/>
      <c r="V13" s="35"/>
      <c r="W13" s="35"/>
      <c r="X13" s="35"/>
      <c r="Y13" s="35"/>
      <c r="Z13" s="35"/>
    </row>
    <row r="14" spans="2:26" ht="12.4">
      <c r="B14" s="8">
        <v>7</v>
      </c>
      <c r="C14" s="5"/>
      <c r="D14" s="5"/>
      <c r="E14" s="45"/>
      <c r="F14" s="45"/>
      <c r="G14" s="45"/>
      <c r="H14" s="11"/>
      <c r="I14" s="5"/>
      <c r="J14" s="4"/>
      <c r="K14" s="11"/>
      <c r="L14" s="17"/>
      <c r="M14" s="12" t="str">
        <f>IF(K14="","",VLOOKUP(K14,学校番号!$B$2:$D$500,2))</f>
        <v/>
      </c>
      <c r="N14" s="21" t="str">
        <f t="shared" si="2"/>
        <v/>
      </c>
      <c r="O14" s="18" t="str">
        <f t="shared" si="3"/>
        <v>_____</v>
      </c>
      <c r="P14" s="35"/>
      <c r="Q14" s="36"/>
      <c r="R14" s="35"/>
      <c r="S14" s="35"/>
      <c r="T14" s="35"/>
      <c r="U14" s="35"/>
      <c r="V14" s="35"/>
      <c r="W14" s="35"/>
      <c r="X14" s="35"/>
      <c r="Y14" s="35"/>
      <c r="Z14" s="35"/>
    </row>
    <row r="15" spans="2:26" ht="12.4">
      <c r="B15" s="8">
        <v>8</v>
      </c>
      <c r="C15" s="5"/>
      <c r="D15" s="5"/>
      <c r="E15" s="45"/>
      <c r="F15" s="45"/>
      <c r="G15" s="45"/>
      <c r="H15" s="11"/>
      <c r="I15" s="5"/>
      <c r="J15" s="4"/>
      <c r="K15" s="11"/>
      <c r="L15" s="17"/>
      <c r="M15" s="12" t="str">
        <f>IF(K15="","",VLOOKUP(K15,学校番号!$B$2:$D$500,2))</f>
        <v/>
      </c>
      <c r="N15" s="21" t="str">
        <f t="shared" si="2"/>
        <v/>
      </c>
      <c r="O15" s="18" t="str">
        <f t="shared" si="3"/>
        <v>_____</v>
      </c>
      <c r="P15" s="35"/>
      <c r="Q15" s="36"/>
      <c r="R15" s="35"/>
      <c r="S15" s="35"/>
      <c r="T15" s="35"/>
      <c r="U15" s="35"/>
      <c r="V15" s="35"/>
      <c r="W15" s="35"/>
      <c r="X15" s="35"/>
      <c r="Y15" s="35"/>
      <c r="Z15" s="35"/>
    </row>
    <row r="16" spans="2:26" ht="12.4">
      <c r="B16" s="8">
        <v>9</v>
      </c>
      <c r="C16" s="5"/>
      <c r="D16" s="5"/>
      <c r="E16" s="45"/>
      <c r="F16" s="45"/>
      <c r="G16" s="45"/>
      <c r="H16" s="11"/>
      <c r="I16" s="5"/>
      <c r="J16" s="4"/>
      <c r="K16" s="11"/>
      <c r="L16" s="17"/>
      <c r="M16" s="12" t="str">
        <f>IF(K16="","",VLOOKUP(K16,学校番号!$B$2:$D$500,2))</f>
        <v/>
      </c>
      <c r="N16" s="21" t="str">
        <f t="shared" si="2"/>
        <v/>
      </c>
      <c r="O16" s="18" t="str">
        <f t="shared" si="3"/>
        <v>_____</v>
      </c>
      <c r="P16" s="35"/>
      <c r="Q16" s="36"/>
      <c r="R16" s="35"/>
      <c r="S16" s="35"/>
      <c r="T16" s="35"/>
      <c r="U16" s="35"/>
      <c r="V16" s="35"/>
      <c r="W16" s="35"/>
      <c r="X16" s="35"/>
      <c r="Y16" s="35"/>
      <c r="Z16" s="35"/>
    </row>
    <row r="17" spans="2:26" ht="12.4">
      <c r="B17" s="8">
        <v>10</v>
      </c>
      <c r="C17" s="5"/>
      <c r="D17" s="5"/>
      <c r="E17" s="45"/>
      <c r="F17" s="45"/>
      <c r="G17" s="45"/>
      <c r="H17" s="11"/>
      <c r="I17" s="5"/>
      <c r="J17" s="4"/>
      <c r="K17" s="11"/>
      <c r="L17" s="17"/>
      <c r="M17" s="12" t="str">
        <f>IF(K17="","",VLOOKUP(K17,学校番号!$B$2:$D$500,2))</f>
        <v/>
      </c>
      <c r="N17" s="21" t="str">
        <f t="shared" si="2"/>
        <v/>
      </c>
      <c r="O17" s="18" t="str">
        <f t="shared" si="3"/>
        <v>_____</v>
      </c>
      <c r="P17" s="35"/>
      <c r="Q17" s="36"/>
      <c r="R17" s="35"/>
      <c r="S17" s="35"/>
      <c r="T17" s="35"/>
      <c r="U17" s="35"/>
      <c r="V17" s="35"/>
      <c r="W17" s="35"/>
      <c r="X17" s="35"/>
      <c r="Y17" s="35"/>
      <c r="Z17" s="35"/>
    </row>
    <row r="18" spans="2:26" ht="12.4">
      <c r="B18" s="8">
        <v>11</v>
      </c>
      <c r="C18" s="5"/>
      <c r="D18" s="5"/>
      <c r="E18" s="45"/>
      <c r="F18" s="45"/>
      <c r="G18" s="45"/>
      <c r="H18" s="11"/>
      <c r="I18" s="5"/>
      <c r="J18" s="4"/>
      <c r="K18" s="11"/>
      <c r="L18" s="17"/>
      <c r="M18" s="12" t="str">
        <f>IF(K18="","",VLOOKUP(K18,学校番号!$B$2:$D$500,2))</f>
        <v/>
      </c>
      <c r="N18" s="21" t="str">
        <f t="shared" si="2"/>
        <v/>
      </c>
      <c r="O18" s="18" t="str">
        <f t="shared" si="3"/>
        <v>_____</v>
      </c>
      <c r="P18" s="35"/>
      <c r="Q18" s="36"/>
      <c r="R18" s="35"/>
      <c r="S18" s="35"/>
      <c r="T18" s="35"/>
      <c r="U18" s="35"/>
      <c r="V18" s="35"/>
      <c r="W18" s="35"/>
      <c r="X18" s="35"/>
      <c r="Y18" s="35"/>
      <c r="Z18" s="35"/>
    </row>
    <row r="19" spans="2:26" ht="12.75" customHeight="1">
      <c r="B19" s="8">
        <v>12</v>
      </c>
      <c r="C19" s="5"/>
      <c r="D19" s="5"/>
      <c r="E19" s="45"/>
      <c r="F19" s="45"/>
      <c r="G19" s="45"/>
      <c r="H19" s="11"/>
      <c r="I19" s="5"/>
      <c r="J19" s="4"/>
      <c r="K19" s="11"/>
      <c r="L19" s="17"/>
      <c r="M19" s="12" t="str">
        <f>IF(K19="","",VLOOKUP(K19,学校番号!$B$2:$D$500,2))</f>
        <v/>
      </c>
      <c r="N19" s="21" t="str">
        <f t="shared" si="2"/>
        <v/>
      </c>
      <c r="O19" s="18" t="str">
        <f t="shared" si="3"/>
        <v>_____</v>
      </c>
      <c r="P19" s="35"/>
      <c r="Q19" s="36"/>
      <c r="R19" s="35"/>
      <c r="S19" s="35"/>
      <c r="T19" s="35"/>
      <c r="U19" s="35"/>
      <c r="V19" s="35"/>
      <c r="W19" s="35"/>
      <c r="X19" s="35"/>
      <c r="Y19" s="35"/>
      <c r="Z19" s="35"/>
    </row>
    <row r="20" spans="2:26" ht="12.75" customHeight="1">
      <c r="B20" s="8">
        <v>13</v>
      </c>
      <c r="C20" s="5"/>
      <c r="D20" s="5"/>
      <c r="E20" s="45"/>
      <c r="F20" s="45"/>
      <c r="G20" s="45"/>
      <c r="H20" s="11"/>
      <c r="I20" s="5"/>
      <c r="J20" s="4"/>
      <c r="K20" s="11"/>
      <c r="L20" s="17"/>
      <c r="M20" s="12" t="str">
        <f>IF(K20="","",VLOOKUP(K20,学校番号!$B$2:$D$500,2))</f>
        <v/>
      </c>
      <c r="N20" s="21" t="str">
        <f t="shared" si="2"/>
        <v/>
      </c>
      <c r="O20" s="18" t="str">
        <f t="shared" si="3"/>
        <v>_____</v>
      </c>
      <c r="P20" s="35"/>
      <c r="Q20" s="36"/>
      <c r="R20" s="35"/>
      <c r="S20" s="35"/>
      <c r="T20" s="35"/>
      <c r="U20" s="35"/>
      <c r="V20" s="35"/>
      <c r="W20" s="35"/>
      <c r="X20" s="35"/>
      <c r="Y20" s="35"/>
      <c r="Z20" s="35"/>
    </row>
    <row r="21" spans="2:26" ht="14.25" customHeight="1">
      <c r="B21" s="8">
        <v>14</v>
      </c>
      <c r="C21" s="5"/>
      <c r="D21" s="5"/>
      <c r="E21" s="45"/>
      <c r="F21" s="45"/>
      <c r="G21" s="45"/>
      <c r="H21" s="11"/>
      <c r="I21" s="5"/>
      <c r="J21" s="4"/>
      <c r="K21" s="11"/>
      <c r="L21" s="17"/>
      <c r="M21" s="12" t="str">
        <f>IF(K21="","",VLOOKUP(K21,学校番号!$B$2:$D$500,2))</f>
        <v/>
      </c>
      <c r="N21" s="21" t="str">
        <f t="shared" si="2"/>
        <v/>
      </c>
      <c r="O21" s="18" t="str">
        <f t="shared" si="3"/>
        <v>_____</v>
      </c>
      <c r="P21" s="35"/>
      <c r="Q21" s="36"/>
      <c r="R21" s="35"/>
      <c r="S21" s="35"/>
      <c r="T21" s="35"/>
      <c r="U21" s="35"/>
      <c r="V21" s="35"/>
      <c r="W21" s="35"/>
      <c r="X21" s="35"/>
      <c r="Y21" s="35"/>
      <c r="Z21" s="35"/>
    </row>
    <row r="22" spans="2:26" ht="14.25" customHeight="1">
      <c r="B22" s="8">
        <v>15</v>
      </c>
      <c r="C22" s="5"/>
      <c r="D22" s="5"/>
      <c r="E22" s="45"/>
      <c r="F22" s="45"/>
      <c r="G22" s="45"/>
      <c r="H22" s="11"/>
      <c r="I22" s="5"/>
      <c r="J22" s="4"/>
      <c r="K22" s="11"/>
      <c r="L22" s="17"/>
      <c r="M22" s="12" t="str">
        <f>IF(K22="","",VLOOKUP(K22,学校番号!$B$2:$D$500,2))</f>
        <v/>
      </c>
      <c r="N22" s="21" t="str">
        <f t="shared" si="2"/>
        <v/>
      </c>
      <c r="O22" s="18" t="str">
        <f t="shared" si="3"/>
        <v>_____</v>
      </c>
      <c r="P22" s="35"/>
      <c r="Q22" s="36"/>
      <c r="R22" s="35"/>
      <c r="S22" s="35"/>
      <c r="T22" s="35"/>
      <c r="U22" s="35"/>
      <c r="V22" s="35"/>
      <c r="W22" s="35"/>
      <c r="X22" s="35"/>
      <c r="Y22" s="35"/>
      <c r="Z22" s="35"/>
    </row>
    <row r="23" spans="2:26" ht="14.25" customHeight="1">
      <c r="B23" s="8">
        <v>16</v>
      </c>
      <c r="C23" s="5"/>
      <c r="D23" s="5"/>
      <c r="E23" s="45"/>
      <c r="F23" s="45"/>
      <c r="G23" s="45"/>
      <c r="H23" s="11"/>
      <c r="I23" s="5"/>
      <c r="J23" s="4"/>
      <c r="K23" s="11"/>
      <c r="L23" s="17"/>
      <c r="M23" s="12" t="str">
        <f>IF(K23="","",VLOOKUP(K23,学校番号!$B$2:$D$500,2))</f>
        <v/>
      </c>
      <c r="N23" s="21" t="str">
        <f t="shared" si="2"/>
        <v/>
      </c>
      <c r="O23" s="18" t="str">
        <f t="shared" si="3"/>
        <v>_____</v>
      </c>
      <c r="P23" s="35"/>
      <c r="Q23" s="36"/>
      <c r="R23" s="35"/>
      <c r="S23" s="35"/>
      <c r="T23" s="35"/>
      <c r="U23" s="35"/>
      <c r="V23" s="35"/>
      <c r="W23" s="35"/>
      <c r="X23" s="35"/>
      <c r="Y23" s="35"/>
      <c r="Z23" s="35"/>
    </row>
    <row r="24" spans="2:26" ht="14.25" customHeight="1">
      <c r="B24" s="8">
        <v>17</v>
      </c>
      <c r="C24" s="5"/>
      <c r="D24" s="5"/>
      <c r="E24" s="45"/>
      <c r="F24" s="45"/>
      <c r="G24" s="45"/>
      <c r="H24" s="11"/>
      <c r="I24" s="5"/>
      <c r="J24" s="4"/>
      <c r="K24" s="11"/>
      <c r="L24" s="17"/>
      <c r="M24" s="12" t="str">
        <f>IF(K24="","",VLOOKUP(K24,学校番号!$B$2:$D$500,2))</f>
        <v/>
      </c>
      <c r="N24" s="21" t="str">
        <f t="shared" si="2"/>
        <v/>
      </c>
      <c r="O24" s="18" t="str">
        <f t="shared" si="3"/>
        <v>_____</v>
      </c>
      <c r="P24" s="35"/>
      <c r="Q24" s="36"/>
      <c r="R24" s="35"/>
      <c r="S24" s="35"/>
      <c r="T24" s="35"/>
      <c r="U24" s="35"/>
      <c r="V24" s="35"/>
      <c r="W24" s="35"/>
      <c r="X24" s="35"/>
      <c r="Y24" s="35"/>
      <c r="Z24" s="35"/>
    </row>
    <row r="25" spans="2:26" ht="14.25" customHeight="1">
      <c r="B25" s="8">
        <v>18</v>
      </c>
      <c r="C25" s="5"/>
      <c r="D25" s="5"/>
      <c r="E25" s="45"/>
      <c r="F25" s="45"/>
      <c r="G25" s="45"/>
      <c r="H25" s="11"/>
      <c r="I25" s="5"/>
      <c r="J25" s="4"/>
      <c r="K25" s="11"/>
      <c r="L25" s="17"/>
      <c r="M25" s="12" t="str">
        <f>IF(K25="","",VLOOKUP(K25,学校番号!$B$2:$D$500,2))</f>
        <v/>
      </c>
      <c r="N25" s="21" t="str">
        <f t="shared" si="2"/>
        <v/>
      </c>
      <c r="O25" s="18" t="str">
        <f t="shared" si="3"/>
        <v>_____</v>
      </c>
      <c r="P25" s="35"/>
      <c r="Q25" s="36"/>
      <c r="R25" s="35"/>
      <c r="S25" s="35"/>
      <c r="T25" s="35"/>
      <c r="U25" s="35"/>
      <c r="V25" s="35"/>
      <c r="W25" s="35"/>
      <c r="X25" s="35"/>
      <c r="Y25" s="35"/>
      <c r="Z25" s="35"/>
    </row>
    <row r="26" spans="2:26" ht="14.25" customHeight="1">
      <c r="B26" s="8">
        <v>19</v>
      </c>
      <c r="C26" s="5"/>
      <c r="D26" s="5"/>
      <c r="E26" s="45"/>
      <c r="F26" s="45"/>
      <c r="G26" s="45"/>
      <c r="H26" s="11"/>
      <c r="I26" s="5"/>
      <c r="J26" s="4"/>
      <c r="K26" s="11"/>
      <c r="L26" s="17"/>
      <c r="M26" s="12" t="str">
        <f>IF(K26="","",VLOOKUP(K26,学校番号!$B$2:$D$500,2))</f>
        <v/>
      </c>
      <c r="N26" s="21" t="str">
        <f t="shared" si="2"/>
        <v/>
      </c>
      <c r="O26" s="18" t="str">
        <f t="shared" si="3"/>
        <v>_____</v>
      </c>
      <c r="P26" s="35"/>
      <c r="Q26" s="36"/>
      <c r="R26" s="35"/>
      <c r="S26" s="35"/>
      <c r="T26" s="35"/>
      <c r="U26" s="35"/>
      <c r="V26" s="35"/>
      <c r="W26" s="35"/>
      <c r="X26" s="35"/>
      <c r="Y26" s="35"/>
      <c r="Z26" s="35"/>
    </row>
    <row r="27" spans="2:26" ht="14.25" customHeight="1">
      <c r="B27" s="8">
        <v>20</v>
      </c>
      <c r="C27" s="5"/>
      <c r="D27" s="5"/>
      <c r="E27" s="45"/>
      <c r="F27" s="45"/>
      <c r="G27" s="45"/>
      <c r="H27" s="11"/>
      <c r="I27" s="5"/>
      <c r="J27" s="4"/>
      <c r="K27" s="11"/>
      <c r="L27" s="17"/>
      <c r="M27" s="12" t="str">
        <f>IF(K27="","",VLOOKUP(K27,学校番号!$B$2:$D$500,2))</f>
        <v/>
      </c>
      <c r="N27" s="21" t="str">
        <f t="shared" si="2"/>
        <v/>
      </c>
      <c r="O27" s="18" t="str">
        <f t="shared" si="3"/>
        <v>_____</v>
      </c>
      <c r="P27" s="35"/>
      <c r="Q27" s="36"/>
      <c r="R27" s="35"/>
      <c r="S27" s="35"/>
      <c r="T27" s="35"/>
      <c r="U27" s="35"/>
      <c r="V27" s="35"/>
      <c r="W27" s="35"/>
      <c r="X27" s="35"/>
      <c r="Y27" s="35"/>
      <c r="Z27" s="35"/>
    </row>
    <row r="28" spans="2:26" ht="14.25" customHeight="1">
      <c r="B28" s="8">
        <v>21</v>
      </c>
      <c r="C28" s="5"/>
      <c r="D28" s="5"/>
      <c r="E28" s="45"/>
      <c r="F28" s="45"/>
      <c r="G28" s="45"/>
      <c r="H28" s="11"/>
      <c r="I28" s="5"/>
      <c r="J28" s="4"/>
      <c r="K28" s="11"/>
      <c r="L28" s="17"/>
      <c r="M28" s="12" t="str">
        <f>IF(K28="","",VLOOKUP(K28,学校番号!$B$2:$D$500,2))</f>
        <v/>
      </c>
      <c r="N28" s="21" t="str">
        <f t="shared" si="2"/>
        <v/>
      </c>
      <c r="O28" s="18" t="str">
        <f t="shared" si="3"/>
        <v>_____</v>
      </c>
      <c r="P28" s="35"/>
      <c r="Q28" s="36"/>
      <c r="R28" s="35"/>
      <c r="S28" s="35"/>
      <c r="T28" s="35"/>
      <c r="U28" s="35"/>
      <c r="V28" s="35"/>
      <c r="W28" s="35"/>
      <c r="X28" s="35"/>
      <c r="Y28" s="35"/>
      <c r="Z28" s="35"/>
    </row>
    <row r="29" spans="2:26" ht="14.25" customHeight="1">
      <c r="B29" s="8">
        <v>22</v>
      </c>
      <c r="C29" s="5"/>
      <c r="D29" s="5"/>
      <c r="E29" s="45"/>
      <c r="F29" s="45"/>
      <c r="G29" s="45"/>
      <c r="H29" s="11"/>
      <c r="I29" s="5"/>
      <c r="J29" s="4"/>
      <c r="K29" s="11"/>
      <c r="L29" s="17"/>
      <c r="M29" s="12" t="str">
        <f>IF(K29="","",VLOOKUP(K29,学校番号!$B$2:$D$500,2))</f>
        <v/>
      </c>
      <c r="N29" s="21" t="str">
        <f t="shared" si="2"/>
        <v/>
      </c>
      <c r="O29" s="18" t="str">
        <f t="shared" si="3"/>
        <v>_____</v>
      </c>
      <c r="P29" s="35"/>
      <c r="Q29" s="36"/>
      <c r="R29" s="35"/>
      <c r="S29" s="35"/>
      <c r="T29" s="35"/>
      <c r="U29" s="35"/>
      <c r="V29" s="35"/>
      <c r="W29" s="35"/>
      <c r="X29" s="35"/>
      <c r="Y29" s="35"/>
      <c r="Z29" s="35"/>
    </row>
    <row r="30" spans="2:26" ht="14.25" customHeight="1">
      <c r="B30" s="8">
        <v>23</v>
      </c>
      <c r="C30" s="5"/>
      <c r="D30" s="5"/>
      <c r="E30" s="45"/>
      <c r="F30" s="45"/>
      <c r="G30" s="45"/>
      <c r="H30" s="11"/>
      <c r="I30" s="5"/>
      <c r="J30" s="4"/>
      <c r="K30" s="11"/>
      <c r="L30" s="17"/>
      <c r="M30" s="12" t="str">
        <f>IF(K30="","",VLOOKUP(K30,学校番号!$B$2:$D$500,2))</f>
        <v/>
      </c>
      <c r="N30" s="21" t="str">
        <f t="shared" si="2"/>
        <v/>
      </c>
      <c r="O30" s="18" t="str">
        <f t="shared" si="3"/>
        <v>_____</v>
      </c>
      <c r="P30" s="35"/>
      <c r="Q30" s="36"/>
      <c r="R30" s="35"/>
      <c r="S30" s="35"/>
      <c r="T30" s="35"/>
      <c r="U30" s="35"/>
      <c r="V30" s="35"/>
      <c r="W30" s="35"/>
      <c r="X30" s="35"/>
      <c r="Y30" s="35"/>
      <c r="Z30" s="35"/>
    </row>
    <row r="31" spans="2:26" ht="14.25" customHeight="1">
      <c r="B31" s="8">
        <v>24</v>
      </c>
      <c r="C31" s="5"/>
      <c r="D31" s="5"/>
      <c r="E31" s="45"/>
      <c r="F31" s="45"/>
      <c r="G31" s="45"/>
      <c r="H31" s="11"/>
      <c r="I31" s="5"/>
      <c r="J31" s="4"/>
      <c r="K31" s="11"/>
      <c r="L31" s="17"/>
      <c r="M31" s="12" t="str">
        <f>IF(K31="","",VLOOKUP(K31,学校番号!$B$2:$D$500,2))</f>
        <v/>
      </c>
      <c r="N31" s="21" t="str">
        <f t="shared" si="2"/>
        <v/>
      </c>
      <c r="O31" s="18" t="str">
        <f t="shared" si="3"/>
        <v>_____</v>
      </c>
      <c r="P31" s="35"/>
      <c r="Q31" s="36"/>
      <c r="R31" s="35"/>
      <c r="S31" s="35"/>
      <c r="T31" s="35"/>
      <c r="U31" s="35"/>
      <c r="V31" s="35"/>
      <c r="W31" s="35"/>
      <c r="X31" s="35"/>
      <c r="Y31" s="35"/>
      <c r="Z31" s="35"/>
    </row>
    <row r="32" spans="2:26" ht="14.25" customHeight="1">
      <c r="B32" s="8">
        <v>25</v>
      </c>
      <c r="C32" s="5"/>
      <c r="D32" s="5"/>
      <c r="E32" s="45"/>
      <c r="F32" s="45"/>
      <c r="G32" s="45"/>
      <c r="H32" s="11"/>
      <c r="I32" s="5"/>
      <c r="J32" s="4"/>
      <c r="K32" s="11"/>
      <c r="L32" s="17"/>
      <c r="M32" s="12" t="str">
        <f>IF(K32="","",VLOOKUP(K32,学校番号!$B$2:$D$500,2))</f>
        <v/>
      </c>
      <c r="N32" s="21" t="str">
        <f t="shared" si="2"/>
        <v/>
      </c>
      <c r="O32" s="18" t="str">
        <f t="shared" si="3"/>
        <v>_____</v>
      </c>
      <c r="P32" s="35"/>
      <c r="Q32" s="36"/>
      <c r="R32" s="35"/>
      <c r="S32" s="35"/>
      <c r="T32" s="35"/>
      <c r="U32" s="35"/>
      <c r="V32" s="35"/>
      <c r="W32" s="35"/>
      <c r="X32" s="35"/>
      <c r="Y32" s="35"/>
      <c r="Z32" s="35"/>
    </row>
    <row r="33" spans="2:26" ht="14.25" customHeight="1">
      <c r="B33" s="8">
        <v>26</v>
      </c>
      <c r="C33" s="5"/>
      <c r="D33" s="5"/>
      <c r="E33" s="45"/>
      <c r="F33" s="45"/>
      <c r="G33" s="45"/>
      <c r="H33" s="11"/>
      <c r="I33" s="5"/>
      <c r="J33" s="4"/>
      <c r="K33" s="11"/>
      <c r="L33" s="17"/>
      <c r="M33" s="12" t="str">
        <f>IF(K33="","",VLOOKUP(K33,学校番号!$B$2:$D$500,2))</f>
        <v/>
      </c>
      <c r="N33" s="21" t="str">
        <f t="shared" si="2"/>
        <v/>
      </c>
      <c r="O33" s="18" t="str">
        <f t="shared" si="3"/>
        <v>_____</v>
      </c>
      <c r="P33" s="35"/>
      <c r="Q33" s="36"/>
      <c r="R33" s="35"/>
      <c r="S33" s="35"/>
      <c r="T33" s="35"/>
      <c r="U33" s="35"/>
      <c r="V33" s="35"/>
      <c r="W33" s="35"/>
      <c r="X33" s="35"/>
      <c r="Y33" s="35"/>
      <c r="Z33" s="35"/>
    </row>
    <row r="34" spans="2:26" ht="14.25" customHeight="1">
      <c r="B34" s="8">
        <v>27</v>
      </c>
      <c r="C34" s="5"/>
      <c r="D34" s="5"/>
      <c r="E34" s="45"/>
      <c r="F34" s="45"/>
      <c r="G34" s="45"/>
      <c r="H34" s="11"/>
      <c r="I34" s="5"/>
      <c r="J34" s="4"/>
      <c r="K34" s="11"/>
      <c r="L34" s="17"/>
      <c r="M34" s="12" t="str">
        <f>IF(K34="","",VLOOKUP(K34,学校番号!$B$2:$D$500,2))</f>
        <v/>
      </c>
      <c r="N34" s="21" t="str">
        <f t="shared" si="2"/>
        <v/>
      </c>
      <c r="O34" s="18" t="str">
        <f t="shared" si="3"/>
        <v>_____</v>
      </c>
      <c r="P34" s="35"/>
      <c r="Q34" s="36"/>
      <c r="R34" s="35"/>
      <c r="S34" s="35"/>
      <c r="T34" s="35"/>
      <c r="U34" s="35"/>
      <c r="V34" s="35"/>
      <c r="W34" s="35"/>
      <c r="X34" s="35"/>
      <c r="Y34" s="35"/>
      <c r="Z34" s="35"/>
    </row>
    <row r="35" spans="2:26" ht="14.25" customHeight="1">
      <c r="B35" s="8">
        <v>28</v>
      </c>
      <c r="C35" s="5"/>
      <c r="D35" s="5"/>
      <c r="E35" s="45"/>
      <c r="F35" s="45"/>
      <c r="G35" s="45"/>
      <c r="H35" s="11"/>
      <c r="I35" s="5"/>
      <c r="J35" s="4"/>
      <c r="K35" s="11"/>
      <c r="L35" s="17"/>
      <c r="M35" s="12" t="str">
        <f>IF(K35="","",VLOOKUP(K35,学校番号!$B$2:$D$500,2))</f>
        <v/>
      </c>
      <c r="N35" s="21" t="str">
        <f t="shared" si="2"/>
        <v/>
      </c>
      <c r="O35" s="18" t="str">
        <f t="shared" si="3"/>
        <v>_____</v>
      </c>
      <c r="P35" s="35"/>
      <c r="Q35" s="36"/>
      <c r="R35" s="35"/>
      <c r="S35" s="35"/>
      <c r="T35" s="35"/>
      <c r="U35" s="35"/>
      <c r="V35" s="35"/>
      <c r="W35" s="35"/>
      <c r="X35" s="35"/>
      <c r="Y35" s="35"/>
      <c r="Z35" s="35"/>
    </row>
    <row r="36" spans="2:26" ht="14.25" customHeight="1">
      <c r="B36" s="8">
        <v>29</v>
      </c>
      <c r="C36" s="5"/>
      <c r="D36" s="5"/>
      <c r="E36" s="45"/>
      <c r="F36" s="45"/>
      <c r="G36" s="45"/>
      <c r="H36" s="11"/>
      <c r="I36" s="5"/>
      <c r="J36" s="4"/>
      <c r="K36" s="11"/>
      <c r="L36" s="17"/>
      <c r="M36" s="12" t="str">
        <f>IF(K36="","",VLOOKUP(K36,学校番号!$B$2:$D$500,2))</f>
        <v/>
      </c>
      <c r="N36" s="21" t="str">
        <f t="shared" si="2"/>
        <v/>
      </c>
      <c r="O36" s="18" t="str">
        <f t="shared" si="3"/>
        <v>_____</v>
      </c>
      <c r="P36" s="35"/>
      <c r="Q36" s="36"/>
      <c r="R36" s="35"/>
      <c r="S36" s="35"/>
      <c r="T36" s="35"/>
      <c r="U36" s="35"/>
      <c r="V36" s="35"/>
      <c r="W36" s="35"/>
      <c r="X36" s="35"/>
      <c r="Y36" s="35"/>
      <c r="Z36" s="35"/>
    </row>
    <row r="37" spans="2:26" ht="14.25" customHeight="1">
      <c r="B37" s="8">
        <v>30</v>
      </c>
      <c r="C37" s="5"/>
      <c r="D37" s="5"/>
      <c r="E37" s="45"/>
      <c r="F37" s="45"/>
      <c r="G37" s="45"/>
      <c r="H37" s="11"/>
      <c r="I37" s="5"/>
      <c r="J37" s="4"/>
      <c r="K37" s="11"/>
      <c r="L37" s="17"/>
      <c r="M37" s="12" t="str">
        <f>IF(K37="","",VLOOKUP(K37,学校番号!$B$2:$D$500,2))</f>
        <v/>
      </c>
      <c r="N37" s="21" t="str">
        <f t="shared" si="2"/>
        <v/>
      </c>
      <c r="O37" s="18" t="str">
        <f t="shared" si="3"/>
        <v>_____</v>
      </c>
      <c r="P37" s="35"/>
      <c r="Q37" s="36"/>
      <c r="R37" s="35"/>
      <c r="S37" s="35"/>
      <c r="T37" s="35"/>
      <c r="U37" s="35"/>
      <c r="V37" s="35"/>
      <c r="W37" s="35"/>
      <c r="X37" s="35"/>
      <c r="Y37" s="35"/>
      <c r="Z37" s="35"/>
    </row>
    <row r="38" spans="2:26" ht="14.25" customHeight="1">
      <c r="B38" s="8">
        <v>31</v>
      </c>
      <c r="C38" s="5"/>
      <c r="D38" s="5"/>
      <c r="E38" s="45"/>
      <c r="F38" s="45"/>
      <c r="G38" s="45"/>
      <c r="H38" s="11"/>
      <c r="I38" s="5"/>
      <c r="J38" s="4"/>
      <c r="K38" s="11"/>
      <c r="L38" s="17"/>
      <c r="M38" s="12" t="str">
        <f>IF(K38="","",VLOOKUP(K38,学校番号!$B$2:$D$500,2))</f>
        <v/>
      </c>
      <c r="N38" s="21" t="str">
        <f t="shared" si="2"/>
        <v/>
      </c>
      <c r="O38" s="18" t="str">
        <f t="shared" si="3"/>
        <v>_____</v>
      </c>
      <c r="P38" s="35"/>
      <c r="Q38" s="36"/>
      <c r="R38" s="35"/>
      <c r="S38" s="35"/>
      <c r="T38" s="35"/>
      <c r="U38" s="35"/>
      <c r="V38" s="35"/>
      <c r="W38" s="35"/>
      <c r="X38" s="35"/>
      <c r="Y38" s="35"/>
      <c r="Z38" s="35"/>
    </row>
    <row r="39" spans="2:26" ht="14.25" customHeight="1">
      <c r="B39" s="8">
        <v>32</v>
      </c>
      <c r="C39" s="5"/>
      <c r="D39" s="5"/>
      <c r="E39" s="45"/>
      <c r="F39" s="45"/>
      <c r="G39" s="45"/>
      <c r="H39" s="11"/>
      <c r="I39" s="5"/>
      <c r="J39" s="4"/>
      <c r="K39" s="11"/>
      <c r="L39" s="17"/>
      <c r="M39" s="12" t="str">
        <f>IF(K39="","",VLOOKUP(K39,学校番号!$B$2:$D$500,2))</f>
        <v/>
      </c>
      <c r="N39" s="21" t="str">
        <f t="shared" si="2"/>
        <v/>
      </c>
      <c r="O39" s="18" t="str">
        <f t="shared" si="3"/>
        <v>_____</v>
      </c>
      <c r="P39" s="35"/>
      <c r="Q39" s="36"/>
      <c r="R39" s="35"/>
      <c r="S39" s="35"/>
      <c r="T39" s="35"/>
      <c r="U39" s="35"/>
      <c r="V39" s="35"/>
      <c r="W39" s="35"/>
      <c r="X39" s="35"/>
      <c r="Y39" s="35"/>
      <c r="Z39" s="35"/>
    </row>
    <row r="40" spans="2:26" ht="14.25" customHeight="1">
      <c r="B40" s="8">
        <v>33</v>
      </c>
      <c r="C40" s="5"/>
      <c r="D40" s="5"/>
      <c r="E40" s="45"/>
      <c r="F40" s="45"/>
      <c r="G40" s="45"/>
      <c r="H40" s="11"/>
      <c r="I40" s="5"/>
      <c r="J40" s="4"/>
      <c r="K40" s="11"/>
      <c r="L40" s="17"/>
      <c r="M40" s="12" t="str">
        <f>IF(K40="","",VLOOKUP(K40,学校番号!$B$2:$D$500,2))</f>
        <v/>
      </c>
      <c r="N40" s="21" t="str">
        <f t="shared" si="2"/>
        <v/>
      </c>
      <c r="O40" s="18" t="str">
        <f t="shared" si="3"/>
        <v>_____</v>
      </c>
      <c r="P40" s="35"/>
      <c r="Q40" s="36"/>
      <c r="R40" s="35"/>
      <c r="S40" s="35"/>
      <c r="T40" s="35"/>
      <c r="U40" s="35"/>
      <c r="V40" s="35"/>
      <c r="W40" s="35"/>
      <c r="X40" s="35"/>
      <c r="Y40" s="35"/>
      <c r="Z40" s="35"/>
    </row>
    <row r="41" spans="2:26" ht="14.25" customHeight="1">
      <c r="B41" s="8">
        <v>34</v>
      </c>
      <c r="C41" s="5"/>
      <c r="D41" s="5"/>
      <c r="E41" s="45"/>
      <c r="F41" s="45"/>
      <c r="G41" s="45"/>
      <c r="H41" s="11"/>
      <c r="I41" s="5"/>
      <c r="J41" s="4"/>
      <c r="K41" s="11"/>
      <c r="L41" s="17"/>
      <c r="M41" s="12" t="str">
        <f>IF(K41="","",VLOOKUP(K41,学校番号!$B$2:$D$500,2))</f>
        <v/>
      </c>
      <c r="N41" s="21" t="str">
        <f t="shared" si="2"/>
        <v/>
      </c>
      <c r="O41" s="18" t="str">
        <f t="shared" si="3"/>
        <v>_____</v>
      </c>
      <c r="P41" s="35"/>
      <c r="Q41" s="36"/>
      <c r="R41" s="35"/>
      <c r="S41" s="35"/>
      <c r="T41" s="35"/>
      <c r="U41" s="35"/>
      <c r="V41" s="35"/>
      <c r="W41" s="35"/>
      <c r="X41" s="35"/>
      <c r="Y41" s="35"/>
      <c r="Z41" s="35"/>
    </row>
    <row r="42" spans="2:26" ht="14.25" customHeight="1">
      <c r="B42" s="8">
        <v>35</v>
      </c>
      <c r="C42" s="5"/>
      <c r="D42" s="5"/>
      <c r="E42" s="45"/>
      <c r="F42" s="45"/>
      <c r="G42" s="45"/>
      <c r="H42" s="11"/>
      <c r="I42" s="5"/>
      <c r="J42" s="4"/>
      <c r="K42" s="11"/>
      <c r="L42" s="17"/>
      <c r="M42" s="12" t="str">
        <f>IF(K42="","",VLOOKUP(K42,学校番号!$B$2:$D$500,2))</f>
        <v/>
      </c>
      <c r="N42" s="21" t="str">
        <f t="shared" si="2"/>
        <v/>
      </c>
      <c r="O42" s="18" t="str">
        <f t="shared" si="3"/>
        <v>_____</v>
      </c>
      <c r="P42" s="35"/>
      <c r="Q42" s="36"/>
      <c r="R42" s="35"/>
      <c r="S42" s="35"/>
      <c r="T42" s="35"/>
      <c r="U42" s="35"/>
      <c r="V42" s="35"/>
      <c r="W42" s="35"/>
      <c r="X42" s="35"/>
      <c r="Y42" s="35"/>
      <c r="Z42" s="35"/>
    </row>
    <row r="43" spans="2:26" ht="14.25" customHeight="1">
      <c r="B43" s="8">
        <v>36</v>
      </c>
      <c r="C43" s="5"/>
      <c r="D43" s="5"/>
      <c r="E43" s="45"/>
      <c r="F43" s="45"/>
      <c r="G43" s="45"/>
      <c r="H43" s="11"/>
      <c r="I43" s="5"/>
      <c r="J43" s="4"/>
      <c r="K43" s="11"/>
      <c r="L43" s="17"/>
      <c r="M43" s="12" t="str">
        <f>IF(K43="","",VLOOKUP(K43,学校番号!$B$2:$D$500,2))</f>
        <v/>
      </c>
      <c r="N43" s="21" t="str">
        <f t="shared" si="2"/>
        <v/>
      </c>
      <c r="O43" s="18" t="str">
        <f t="shared" si="3"/>
        <v>_____</v>
      </c>
      <c r="P43" s="35"/>
      <c r="Q43" s="36"/>
      <c r="R43" s="35"/>
      <c r="S43" s="35"/>
      <c r="T43" s="35"/>
      <c r="U43" s="35"/>
      <c r="V43" s="35"/>
      <c r="W43" s="35"/>
      <c r="X43" s="35"/>
      <c r="Y43" s="35"/>
      <c r="Z43" s="35"/>
    </row>
    <row r="44" spans="2:26" ht="14.25" customHeight="1">
      <c r="B44" s="8">
        <v>37</v>
      </c>
      <c r="C44" s="5"/>
      <c r="D44" s="5"/>
      <c r="E44" s="45"/>
      <c r="F44" s="45"/>
      <c r="G44" s="45"/>
      <c r="H44" s="11"/>
      <c r="I44" s="5"/>
      <c r="J44" s="4"/>
      <c r="K44" s="11"/>
      <c r="L44" s="17"/>
      <c r="M44" s="12" t="str">
        <f>IF(K44="","",VLOOKUP(K44,学校番号!$B$2:$D$500,2))</f>
        <v/>
      </c>
      <c r="N44" s="21" t="str">
        <f t="shared" si="2"/>
        <v/>
      </c>
      <c r="O44" s="18" t="str">
        <f t="shared" si="3"/>
        <v>_____</v>
      </c>
      <c r="P44" s="35"/>
      <c r="Q44" s="36"/>
      <c r="R44" s="35"/>
      <c r="S44" s="35"/>
      <c r="T44" s="35"/>
      <c r="U44" s="35"/>
      <c r="V44" s="35"/>
      <c r="W44" s="35"/>
      <c r="X44" s="35"/>
      <c r="Y44" s="35"/>
      <c r="Z44" s="35"/>
    </row>
    <row r="45" spans="2:26" ht="14.25" customHeight="1">
      <c r="B45" s="8">
        <v>38</v>
      </c>
      <c r="C45" s="5"/>
      <c r="D45" s="5"/>
      <c r="E45" s="45"/>
      <c r="F45" s="45"/>
      <c r="G45" s="45"/>
      <c r="H45" s="11"/>
      <c r="I45" s="5"/>
      <c r="J45" s="4"/>
      <c r="K45" s="11"/>
      <c r="L45" s="17"/>
      <c r="M45" s="12" t="str">
        <f>IF(K45="","",VLOOKUP(K45,学校番号!$B$2:$D$500,2))</f>
        <v/>
      </c>
      <c r="N45" s="21" t="str">
        <f t="shared" si="2"/>
        <v/>
      </c>
      <c r="O45" s="18" t="str">
        <f t="shared" si="3"/>
        <v>_____</v>
      </c>
      <c r="P45" s="35"/>
      <c r="Q45" s="36"/>
      <c r="R45" s="35"/>
      <c r="S45" s="35"/>
      <c r="T45" s="35"/>
      <c r="U45" s="35"/>
      <c r="V45" s="35"/>
      <c r="W45" s="35"/>
      <c r="X45" s="35"/>
      <c r="Y45" s="35"/>
      <c r="Z45" s="35"/>
    </row>
    <row r="46" spans="2:26" ht="14.25" customHeight="1">
      <c r="B46" s="8">
        <v>39</v>
      </c>
      <c r="C46" s="5"/>
      <c r="D46" s="5"/>
      <c r="E46" s="45"/>
      <c r="F46" s="45"/>
      <c r="G46" s="45"/>
      <c r="H46" s="11"/>
      <c r="I46" s="5"/>
      <c r="J46" s="4"/>
      <c r="K46" s="11"/>
      <c r="L46" s="17"/>
      <c r="M46" s="12" t="str">
        <f>IF(K46="","",VLOOKUP(K46,学校番号!$B$2:$D$500,2))</f>
        <v/>
      </c>
      <c r="N46" s="21" t="str">
        <f t="shared" si="2"/>
        <v/>
      </c>
      <c r="O46" s="18" t="str">
        <f t="shared" si="3"/>
        <v>_____</v>
      </c>
      <c r="P46" s="35"/>
      <c r="Q46" s="36"/>
      <c r="R46" s="35"/>
      <c r="S46" s="35"/>
      <c r="T46" s="35"/>
      <c r="U46" s="35"/>
      <c r="V46" s="35"/>
      <c r="W46" s="35"/>
      <c r="X46" s="35"/>
      <c r="Y46" s="35"/>
      <c r="Z46" s="35"/>
    </row>
    <row r="47" spans="2:26" ht="14.25" customHeight="1">
      <c r="B47" s="8">
        <v>40</v>
      </c>
      <c r="C47" s="5"/>
      <c r="D47" s="5"/>
      <c r="E47" s="45"/>
      <c r="F47" s="45"/>
      <c r="G47" s="45"/>
      <c r="H47" s="11"/>
      <c r="I47" s="5"/>
      <c r="J47" s="4"/>
      <c r="K47" s="11"/>
      <c r="L47" s="17"/>
      <c r="M47" s="12" t="str">
        <f>IF(K47="","",VLOOKUP(K47,学校番号!$B$2:$D$500,2))</f>
        <v/>
      </c>
      <c r="N47" s="21" t="str">
        <f t="shared" si="2"/>
        <v/>
      </c>
      <c r="O47" s="18" t="str">
        <f t="shared" si="3"/>
        <v>_____</v>
      </c>
      <c r="P47" s="35"/>
      <c r="Q47" s="36"/>
      <c r="R47" s="35"/>
      <c r="S47" s="35"/>
      <c r="T47" s="35"/>
      <c r="U47" s="35"/>
      <c r="V47" s="35"/>
      <c r="W47" s="35"/>
      <c r="X47" s="35"/>
      <c r="Y47" s="35"/>
      <c r="Z47" s="35"/>
    </row>
    <row r="48" spans="2:26" ht="14.25" customHeight="1">
      <c r="B48" s="8">
        <v>41</v>
      </c>
      <c r="C48" s="5"/>
      <c r="D48" s="5"/>
      <c r="E48" s="45"/>
      <c r="F48" s="45"/>
      <c r="G48" s="45"/>
      <c r="H48" s="11"/>
      <c r="I48" s="5"/>
      <c r="J48" s="4"/>
      <c r="K48" s="11"/>
      <c r="L48" s="17"/>
      <c r="M48" s="12" t="str">
        <f>IF(K48="","",VLOOKUP(K48,学校番号!$B$2:$D$500,2))</f>
        <v/>
      </c>
      <c r="N48" s="21" t="str">
        <f t="shared" si="2"/>
        <v/>
      </c>
      <c r="O48" s="18" t="str">
        <f t="shared" si="3"/>
        <v>_____</v>
      </c>
      <c r="P48" s="35"/>
      <c r="Q48" s="36"/>
      <c r="R48" s="35"/>
      <c r="S48" s="35"/>
      <c r="T48" s="35"/>
      <c r="U48" s="35"/>
      <c r="V48" s="35"/>
      <c r="W48" s="35"/>
      <c r="X48" s="35"/>
      <c r="Y48" s="35"/>
      <c r="Z48" s="35"/>
    </row>
    <row r="49" spans="2:26" ht="14.25" customHeight="1">
      <c r="B49" s="8">
        <v>42</v>
      </c>
      <c r="C49" s="5"/>
      <c r="D49" s="5"/>
      <c r="E49" s="45"/>
      <c r="F49" s="45"/>
      <c r="G49" s="45"/>
      <c r="H49" s="11"/>
      <c r="I49" s="5"/>
      <c r="J49" s="4"/>
      <c r="K49" s="11"/>
      <c r="L49" s="17"/>
      <c r="M49" s="12" t="str">
        <f>IF(K49="","",VLOOKUP(K49,学校番号!$B$2:$D$500,2))</f>
        <v/>
      </c>
      <c r="N49" s="21" t="str">
        <f t="shared" si="2"/>
        <v/>
      </c>
      <c r="O49" s="18" t="str">
        <f t="shared" si="3"/>
        <v>_____</v>
      </c>
      <c r="P49" s="35"/>
      <c r="Q49" s="36"/>
      <c r="R49" s="35"/>
      <c r="S49" s="35"/>
      <c r="T49" s="35"/>
      <c r="U49" s="35"/>
      <c r="V49" s="35"/>
      <c r="W49" s="35"/>
      <c r="X49" s="35"/>
      <c r="Y49" s="35"/>
      <c r="Z49" s="35"/>
    </row>
    <row r="50" spans="2:26" ht="14.25" customHeight="1">
      <c r="B50" s="8">
        <v>43</v>
      </c>
      <c r="C50" s="5"/>
      <c r="D50" s="5"/>
      <c r="E50" s="45"/>
      <c r="F50" s="45"/>
      <c r="G50" s="45"/>
      <c r="H50" s="11"/>
      <c r="I50" s="5"/>
      <c r="J50" s="4"/>
      <c r="K50" s="11"/>
      <c r="L50" s="17"/>
      <c r="M50" s="12" t="str">
        <f>IF(K50="","",VLOOKUP(K50,学校番号!$B$2:$D$500,2))</f>
        <v/>
      </c>
      <c r="N50" s="21" t="str">
        <f t="shared" si="2"/>
        <v/>
      </c>
      <c r="O50" s="18" t="str">
        <f t="shared" si="3"/>
        <v>_____</v>
      </c>
      <c r="P50" s="35"/>
      <c r="Q50" s="36"/>
      <c r="R50" s="35"/>
      <c r="S50" s="35"/>
      <c r="T50" s="35"/>
      <c r="U50" s="35"/>
      <c r="V50" s="35"/>
      <c r="W50" s="35"/>
      <c r="X50" s="35"/>
      <c r="Y50" s="35"/>
      <c r="Z50" s="35"/>
    </row>
    <row r="51" spans="2:26" ht="14.25" customHeight="1">
      <c r="B51" s="8">
        <v>44</v>
      </c>
      <c r="C51" s="5"/>
      <c r="D51" s="5"/>
      <c r="E51" s="45"/>
      <c r="F51" s="45"/>
      <c r="G51" s="45"/>
      <c r="H51" s="11"/>
      <c r="I51" s="5"/>
      <c r="J51" s="4"/>
      <c r="K51" s="11"/>
      <c r="L51" s="17"/>
      <c r="M51" s="12" t="str">
        <f>IF(K51="","",VLOOKUP(K51,学校番号!$B$2:$D$500,2))</f>
        <v/>
      </c>
      <c r="N51" s="21" t="str">
        <f t="shared" si="2"/>
        <v/>
      </c>
      <c r="O51" s="18" t="str">
        <f t="shared" si="3"/>
        <v>_____</v>
      </c>
      <c r="P51" s="35"/>
      <c r="Q51" s="36"/>
      <c r="R51" s="35"/>
      <c r="S51" s="35"/>
      <c r="T51" s="35"/>
      <c r="U51" s="35"/>
      <c r="V51" s="35"/>
      <c r="W51" s="35"/>
      <c r="X51" s="35"/>
      <c r="Y51" s="35"/>
      <c r="Z51" s="35"/>
    </row>
    <row r="52" spans="2:26" ht="14.25" customHeight="1">
      <c r="B52" s="8">
        <v>45</v>
      </c>
      <c r="C52" s="5"/>
      <c r="D52" s="5"/>
      <c r="E52" s="45"/>
      <c r="F52" s="45"/>
      <c r="G52" s="45"/>
      <c r="H52" s="11"/>
      <c r="I52" s="5"/>
      <c r="J52" s="4"/>
      <c r="K52" s="11"/>
      <c r="L52" s="17"/>
      <c r="M52" s="12" t="str">
        <f>IF(K52="","",VLOOKUP(K52,学校番号!$B$2:$D$500,2))</f>
        <v/>
      </c>
      <c r="N52" s="21" t="str">
        <f t="shared" si="2"/>
        <v/>
      </c>
      <c r="O52" s="18" t="str">
        <f t="shared" si="3"/>
        <v>_____</v>
      </c>
      <c r="P52" s="35"/>
      <c r="Q52" s="36"/>
      <c r="R52" s="35"/>
      <c r="S52" s="35"/>
      <c r="T52" s="35"/>
      <c r="U52" s="35"/>
      <c r="V52" s="35"/>
      <c r="W52" s="35"/>
      <c r="X52" s="35"/>
      <c r="Y52" s="35"/>
      <c r="Z52" s="35"/>
    </row>
    <row r="53" spans="2:26" ht="14.25" customHeight="1">
      <c r="B53" s="8">
        <v>46</v>
      </c>
      <c r="C53" s="5"/>
      <c r="D53" s="5"/>
      <c r="E53" s="45"/>
      <c r="F53" s="45"/>
      <c r="G53" s="45"/>
      <c r="H53" s="11"/>
      <c r="I53" s="5"/>
      <c r="J53" s="4"/>
      <c r="K53" s="11"/>
      <c r="L53" s="17"/>
      <c r="M53" s="12" t="str">
        <f>IF(K53="","",VLOOKUP(K53,学校番号!$B$2:$D$500,2))</f>
        <v/>
      </c>
      <c r="N53" s="21" t="str">
        <f t="shared" si="2"/>
        <v/>
      </c>
      <c r="O53" s="18" t="str">
        <f t="shared" si="3"/>
        <v>_____</v>
      </c>
      <c r="P53" s="35"/>
      <c r="Q53" s="36"/>
      <c r="R53" s="35"/>
      <c r="S53" s="35"/>
      <c r="T53" s="35"/>
      <c r="U53" s="35"/>
      <c r="V53" s="35"/>
      <c r="W53" s="35"/>
      <c r="X53" s="35"/>
      <c r="Y53" s="35"/>
      <c r="Z53" s="35"/>
    </row>
    <row r="54" spans="2:26" ht="14.25" customHeight="1">
      <c r="B54" s="8">
        <v>47</v>
      </c>
      <c r="C54" s="5"/>
      <c r="D54" s="5"/>
      <c r="E54" s="45"/>
      <c r="F54" s="45"/>
      <c r="G54" s="45"/>
      <c r="H54" s="11"/>
      <c r="I54" s="5"/>
      <c r="J54" s="4"/>
      <c r="K54" s="11"/>
      <c r="L54" s="17"/>
      <c r="M54" s="12" t="str">
        <f>IF(K54="","",VLOOKUP(K54,学校番号!$B$2:$D$500,2))</f>
        <v/>
      </c>
      <c r="N54" s="21" t="str">
        <f t="shared" si="2"/>
        <v/>
      </c>
      <c r="O54" s="18" t="str">
        <f t="shared" si="3"/>
        <v>_____</v>
      </c>
      <c r="P54" s="35"/>
      <c r="Q54" s="36"/>
      <c r="R54" s="35"/>
      <c r="S54" s="35"/>
      <c r="T54" s="35"/>
      <c r="U54" s="35"/>
      <c r="V54" s="35"/>
      <c r="W54" s="35"/>
      <c r="X54" s="35"/>
      <c r="Y54" s="35"/>
      <c r="Z54" s="35"/>
    </row>
    <row r="55" spans="2:26" ht="14.25" customHeight="1">
      <c r="B55" s="8">
        <v>48</v>
      </c>
      <c r="C55" s="5"/>
      <c r="D55" s="5"/>
      <c r="E55" s="45"/>
      <c r="F55" s="45"/>
      <c r="G55" s="45"/>
      <c r="H55" s="11"/>
      <c r="I55" s="5"/>
      <c r="J55" s="4"/>
      <c r="K55" s="11"/>
      <c r="L55" s="17"/>
      <c r="M55" s="12" t="str">
        <f>IF(K55="","",VLOOKUP(K55,学校番号!$B$2:$D$500,2))</f>
        <v/>
      </c>
      <c r="N55" s="21" t="str">
        <f t="shared" si="2"/>
        <v/>
      </c>
      <c r="O55" s="18" t="str">
        <f t="shared" si="3"/>
        <v>_____</v>
      </c>
      <c r="P55" s="35"/>
      <c r="Q55" s="36"/>
      <c r="R55" s="35"/>
      <c r="S55" s="35"/>
      <c r="T55" s="35"/>
      <c r="U55" s="35"/>
      <c r="V55" s="35"/>
      <c r="W55" s="35"/>
      <c r="X55" s="35"/>
      <c r="Y55" s="35"/>
      <c r="Z55" s="35"/>
    </row>
    <row r="56" spans="2:26" ht="14.25" customHeight="1">
      <c r="B56" s="8">
        <v>49</v>
      </c>
      <c r="C56" s="5"/>
      <c r="D56" s="5"/>
      <c r="E56" s="45"/>
      <c r="F56" s="45"/>
      <c r="G56" s="45"/>
      <c r="H56" s="11"/>
      <c r="I56" s="5"/>
      <c r="J56" s="4"/>
      <c r="K56" s="11"/>
      <c r="L56" s="17"/>
      <c r="M56" s="12" t="str">
        <f>IF(K56="","",VLOOKUP(K56,学校番号!$B$2:$D$500,2))</f>
        <v/>
      </c>
      <c r="N56" s="21" t="str">
        <f t="shared" si="2"/>
        <v/>
      </c>
      <c r="O56" s="18" t="str">
        <f t="shared" si="3"/>
        <v>_____</v>
      </c>
      <c r="P56" s="35"/>
      <c r="Q56" s="36"/>
      <c r="R56" s="35"/>
      <c r="S56" s="35"/>
      <c r="T56" s="35"/>
      <c r="U56" s="35"/>
      <c r="V56" s="35"/>
      <c r="W56" s="35"/>
      <c r="X56" s="35"/>
      <c r="Y56" s="35"/>
      <c r="Z56" s="35"/>
    </row>
    <row r="57" spans="2:26" ht="14.25" customHeight="1">
      <c r="B57" s="8">
        <v>50</v>
      </c>
      <c r="C57" s="5"/>
      <c r="D57" s="5"/>
      <c r="E57" s="45"/>
      <c r="F57" s="45"/>
      <c r="G57" s="45"/>
      <c r="H57" s="11"/>
      <c r="I57" s="5"/>
      <c r="J57" s="4"/>
      <c r="K57" s="11"/>
      <c r="L57" s="17"/>
      <c r="M57" s="12" t="str">
        <f>IF(K57="","",VLOOKUP(K57,学校番号!$B$2:$D$500,2))</f>
        <v/>
      </c>
      <c r="N57" s="21" t="str">
        <f t="shared" si="2"/>
        <v/>
      </c>
      <c r="O57" s="18" t="str">
        <f t="shared" si="3"/>
        <v>_____</v>
      </c>
      <c r="P57" s="35"/>
      <c r="Q57" s="36"/>
      <c r="R57" s="35"/>
      <c r="S57" s="35"/>
      <c r="T57" s="35"/>
      <c r="U57" s="35"/>
      <c r="V57" s="35"/>
      <c r="W57" s="35"/>
      <c r="X57" s="35"/>
      <c r="Y57" s="35"/>
      <c r="Z57" s="35"/>
    </row>
    <row r="58" spans="2:26" ht="14.25" customHeight="1">
      <c r="B58" s="8">
        <v>51</v>
      </c>
      <c r="C58" s="5"/>
      <c r="D58" s="5"/>
      <c r="E58" s="45"/>
      <c r="F58" s="45"/>
      <c r="G58" s="45"/>
      <c r="H58" s="11"/>
      <c r="I58" s="5"/>
      <c r="J58" s="4"/>
      <c r="K58" s="11"/>
      <c r="L58" s="17"/>
      <c r="M58" s="12" t="str">
        <f>IF(K58="","",VLOOKUP(K58,学校番号!$B$2:$D$500,2))</f>
        <v/>
      </c>
      <c r="N58" s="21" t="str">
        <f t="shared" si="2"/>
        <v/>
      </c>
      <c r="O58" s="18" t="str">
        <f t="shared" si="3"/>
        <v>_____</v>
      </c>
      <c r="P58" s="35"/>
      <c r="Q58" s="36"/>
      <c r="R58" s="35"/>
      <c r="S58" s="35"/>
      <c r="T58" s="35"/>
      <c r="U58" s="35"/>
      <c r="V58" s="35"/>
      <c r="W58" s="35"/>
      <c r="X58" s="35"/>
      <c r="Y58" s="35"/>
      <c r="Z58" s="35"/>
    </row>
    <row r="59" spans="2:26" ht="14.25" customHeight="1">
      <c r="B59" s="8">
        <v>52</v>
      </c>
      <c r="C59" s="5"/>
      <c r="D59" s="5"/>
      <c r="E59" s="45"/>
      <c r="F59" s="45"/>
      <c r="G59" s="45"/>
      <c r="H59" s="11"/>
      <c r="I59" s="5"/>
      <c r="J59" s="4"/>
      <c r="K59" s="11"/>
      <c r="L59" s="17"/>
      <c r="M59" s="12" t="str">
        <f>IF(K59="","",VLOOKUP(K59,学校番号!$B$2:$D$500,2))</f>
        <v/>
      </c>
      <c r="N59" s="21" t="str">
        <f t="shared" si="2"/>
        <v/>
      </c>
      <c r="O59" s="18" t="str">
        <f t="shared" si="3"/>
        <v>_____</v>
      </c>
      <c r="P59" s="35"/>
      <c r="Q59" s="36"/>
      <c r="R59" s="35"/>
      <c r="S59" s="35"/>
      <c r="T59" s="35"/>
      <c r="U59" s="35"/>
      <c r="V59" s="35"/>
      <c r="W59" s="35"/>
      <c r="X59" s="35"/>
      <c r="Y59" s="35"/>
      <c r="Z59" s="35"/>
    </row>
    <row r="60" spans="2:26" ht="14.25" customHeight="1">
      <c r="B60" s="8">
        <v>53</v>
      </c>
      <c r="C60" s="5"/>
      <c r="D60" s="5"/>
      <c r="E60" s="45"/>
      <c r="F60" s="45"/>
      <c r="G60" s="45"/>
      <c r="H60" s="11"/>
      <c r="I60" s="5"/>
      <c r="J60" s="4"/>
      <c r="K60" s="11"/>
      <c r="L60" s="17"/>
      <c r="M60" s="12" t="str">
        <f>IF(K60="","",VLOOKUP(K60,学校番号!$B$2:$D$500,2))</f>
        <v/>
      </c>
      <c r="N60" s="21" t="str">
        <f t="shared" si="2"/>
        <v/>
      </c>
      <c r="O60" s="18" t="str">
        <f t="shared" si="3"/>
        <v>_____</v>
      </c>
      <c r="P60" s="35"/>
      <c r="Q60" s="36"/>
      <c r="R60" s="35"/>
      <c r="S60" s="35"/>
      <c r="T60" s="35"/>
      <c r="U60" s="35"/>
      <c r="V60" s="35"/>
      <c r="W60" s="35"/>
      <c r="X60" s="35"/>
      <c r="Y60" s="35"/>
      <c r="Z60" s="35"/>
    </row>
    <row r="61" spans="2:26" ht="14.25" customHeight="1">
      <c r="B61" s="8">
        <v>54</v>
      </c>
      <c r="C61" s="5"/>
      <c r="D61" s="5"/>
      <c r="E61" s="45"/>
      <c r="F61" s="45"/>
      <c r="G61" s="45"/>
      <c r="H61" s="11"/>
      <c r="I61" s="5"/>
      <c r="J61" s="4"/>
      <c r="K61" s="11"/>
      <c r="L61" s="17"/>
      <c r="M61" s="12" t="str">
        <f>IF(K61="","",VLOOKUP(K61,学校番号!$B$2:$D$500,2))</f>
        <v/>
      </c>
      <c r="N61" s="21" t="str">
        <f t="shared" si="2"/>
        <v/>
      </c>
      <c r="O61" s="18" t="str">
        <f t="shared" si="3"/>
        <v>_____</v>
      </c>
      <c r="P61" s="35"/>
      <c r="Q61" s="36"/>
      <c r="R61" s="35"/>
      <c r="S61" s="35"/>
      <c r="T61" s="35"/>
      <c r="U61" s="35"/>
      <c r="V61" s="35"/>
      <c r="W61" s="35"/>
      <c r="X61" s="35"/>
      <c r="Y61" s="35"/>
      <c r="Z61" s="35"/>
    </row>
    <row r="62" spans="2:26" ht="14.25" customHeight="1">
      <c r="B62" s="8">
        <v>55</v>
      </c>
      <c r="C62" s="5"/>
      <c r="D62" s="5"/>
      <c r="E62" s="45"/>
      <c r="F62" s="45"/>
      <c r="G62" s="45"/>
      <c r="H62" s="11"/>
      <c r="I62" s="5"/>
      <c r="J62" s="4"/>
      <c r="K62" s="11"/>
      <c r="L62" s="17"/>
      <c r="M62" s="12" t="str">
        <f>IF(K62="","",VLOOKUP(K62,学校番号!$B$2:$D$500,2))</f>
        <v/>
      </c>
      <c r="N62" s="21" t="str">
        <f t="shared" si="2"/>
        <v/>
      </c>
      <c r="O62" s="18" t="str">
        <f t="shared" si="3"/>
        <v>_____</v>
      </c>
      <c r="P62" s="35"/>
      <c r="Q62" s="36"/>
      <c r="R62" s="35"/>
      <c r="S62" s="35"/>
      <c r="T62" s="35"/>
      <c r="U62" s="35"/>
      <c r="V62" s="35"/>
      <c r="W62" s="35"/>
      <c r="X62" s="35"/>
      <c r="Y62" s="35"/>
      <c r="Z62" s="35"/>
    </row>
    <row r="63" spans="2:26" ht="14.25" customHeight="1">
      <c r="B63" s="8">
        <v>56</v>
      </c>
      <c r="C63" s="5"/>
      <c r="D63" s="5"/>
      <c r="E63" s="45"/>
      <c r="F63" s="45"/>
      <c r="G63" s="45"/>
      <c r="H63" s="11"/>
      <c r="I63" s="5"/>
      <c r="J63" s="4"/>
      <c r="K63" s="11"/>
      <c r="L63" s="17"/>
      <c r="M63" s="12" t="str">
        <f>IF(K63="","",VLOOKUP(K63,学校番号!$B$2:$D$500,2))</f>
        <v/>
      </c>
      <c r="N63" s="21" t="str">
        <f t="shared" si="2"/>
        <v/>
      </c>
      <c r="O63" s="18" t="str">
        <f t="shared" si="3"/>
        <v>_____</v>
      </c>
      <c r="P63" s="35"/>
      <c r="Q63" s="36"/>
      <c r="R63" s="35"/>
      <c r="S63" s="35"/>
      <c r="T63" s="35"/>
      <c r="U63" s="35"/>
      <c r="V63" s="35"/>
      <c r="W63" s="35"/>
      <c r="X63" s="35"/>
      <c r="Y63" s="35"/>
      <c r="Z63" s="35"/>
    </row>
    <row r="64" spans="2:26" ht="14.25" customHeight="1">
      <c r="B64" s="8">
        <v>57</v>
      </c>
      <c r="C64" s="5"/>
      <c r="D64" s="5"/>
      <c r="E64" s="45"/>
      <c r="F64" s="45"/>
      <c r="G64" s="45"/>
      <c r="H64" s="11"/>
      <c r="I64" s="5"/>
      <c r="J64" s="4"/>
      <c r="K64" s="11"/>
      <c r="L64" s="17"/>
      <c r="M64" s="12" t="str">
        <f>IF(K64="","",VLOOKUP(K64,学校番号!$B$2:$D$500,2))</f>
        <v/>
      </c>
      <c r="N64" s="21" t="str">
        <f t="shared" si="2"/>
        <v/>
      </c>
      <c r="O64" s="18" t="str">
        <f t="shared" si="3"/>
        <v>_____</v>
      </c>
      <c r="P64" s="35"/>
      <c r="Q64" s="36"/>
      <c r="R64" s="35"/>
      <c r="S64" s="35"/>
      <c r="T64" s="35"/>
      <c r="U64" s="35"/>
      <c r="V64" s="35"/>
      <c r="W64" s="35"/>
      <c r="X64" s="35"/>
      <c r="Y64" s="35"/>
      <c r="Z64" s="35"/>
    </row>
    <row r="65" spans="2:26" ht="14.25" customHeight="1">
      <c r="B65" s="8">
        <v>58</v>
      </c>
      <c r="C65" s="5"/>
      <c r="D65" s="5"/>
      <c r="E65" s="45"/>
      <c r="F65" s="45"/>
      <c r="G65" s="45"/>
      <c r="H65" s="11"/>
      <c r="I65" s="5"/>
      <c r="J65" s="4"/>
      <c r="K65" s="11"/>
      <c r="L65" s="17"/>
      <c r="M65" s="12" t="str">
        <f>IF(K65="","",VLOOKUP(K65,学校番号!$B$2:$D$500,2))</f>
        <v/>
      </c>
      <c r="N65" s="21" t="str">
        <f t="shared" si="2"/>
        <v/>
      </c>
      <c r="O65" s="18" t="str">
        <f t="shared" si="3"/>
        <v>_____</v>
      </c>
      <c r="P65" s="35"/>
      <c r="Q65" s="36"/>
      <c r="R65" s="35"/>
      <c r="S65" s="35"/>
      <c r="T65" s="35"/>
      <c r="U65" s="35"/>
      <c r="V65" s="35"/>
      <c r="W65" s="35"/>
      <c r="X65" s="35"/>
      <c r="Y65" s="35"/>
      <c r="Z65" s="35"/>
    </row>
    <row r="66" spans="2:26" ht="14.25" customHeight="1">
      <c r="B66" s="8">
        <v>59</v>
      </c>
      <c r="C66" s="5"/>
      <c r="D66" s="5"/>
      <c r="E66" s="45"/>
      <c r="F66" s="45"/>
      <c r="G66" s="45"/>
      <c r="H66" s="11"/>
      <c r="I66" s="5"/>
      <c r="J66" s="4"/>
      <c r="K66" s="11"/>
      <c r="L66" s="17"/>
      <c r="M66" s="12" t="str">
        <f>IF(K66="","",VLOOKUP(K66,学校番号!$B$2:$D$500,2))</f>
        <v/>
      </c>
      <c r="N66" s="21" t="str">
        <f t="shared" si="2"/>
        <v/>
      </c>
      <c r="O66" s="18" t="str">
        <f t="shared" si="3"/>
        <v>_____</v>
      </c>
      <c r="P66" s="35"/>
      <c r="Q66" s="36"/>
      <c r="R66" s="35"/>
      <c r="S66" s="35"/>
      <c r="T66" s="35"/>
      <c r="U66" s="35"/>
      <c r="V66" s="35"/>
      <c r="W66" s="35"/>
      <c r="X66" s="35"/>
      <c r="Y66" s="35"/>
      <c r="Z66" s="35"/>
    </row>
    <row r="67" spans="2:26" ht="14.25" customHeight="1">
      <c r="B67" s="8">
        <v>60</v>
      </c>
      <c r="C67" s="5"/>
      <c r="D67" s="5"/>
      <c r="E67" s="45"/>
      <c r="F67" s="45"/>
      <c r="G67" s="45"/>
      <c r="H67" s="11"/>
      <c r="I67" s="5"/>
      <c r="J67" s="4"/>
      <c r="K67" s="11"/>
      <c r="L67" s="17"/>
      <c r="M67" s="12" t="str">
        <f>IF(K67="","",VLOOKUP(K67,学校番号!$B$2:$D$500,2))</f>
        <v/>
      </c>
      <c r="N67" s="21" t="str">
        <f t="shared" si="2"/>
        <v/>
      </c>
      <c r="O67" s="18" t="str">
        <f t="shared" si="3"/>
        <v>_____</v>
      </c>
      <c r="P67" s="35"/>
      <c r="Q67" s="36"/>
      <c r="R67" s="35"/>
      <c r="S67" s="35"/>
      <c r="T67" s="35"/>
      <c r="U67" s="35"/>
      <c r="V67" s="35"/>
      <c r="W67" s="35"/>
      <c r="X67" s="35"/>
      <c r="Y67" s="35"/>
      <c r="Z67" s="35"/>
    </row>
    <row r="68" spans="2:26" ht="14.25" customHeight="1">
      <c r="B68" s="8">
        <v>61</v>
      </c>
      <c r="C68" s="5"/>
      <c r="D68" s="5"/>
      <c r="E68" s="45"/>
      <c r="F68" s="45"/>
      <c r="G68" s="45"/>
      <c r="H68" s="11"/>
      <c r="I68" s="5"/>
      <c r="J68" s="4"/>
      <c r="K68" s="11"/>
      <c r="L68" s="17"/>
      <c r="M68" s="12" t="str">
        <f>IF(K68="","",VLOOKUP(K68,学校番号!$B$2:$D$500,2))</f>
        <v/>
      </c>
      <c r="N68" s="21" t="str">
        <f t="shared" si="2"/>
        <v/>
      </c>
      <c r="O68" s="18" t="str">
        <f t="shared" si="3"/>
        <v>_____</v>
      </c>
      <c r="P68" s="35"/>
      <c r="Q68" s="36"/>
      <c r="R68" s="35"/>
      <c r="S68" s="35"/>
      <c r="T68" s="35"/>
      <c r="U68" s="35"/>
      <c r="V68" s="35"/>
      <c r="W68" s="35"/>
      <c r="X68" s="35"/>
      <c r="Y68" s="35"/>
      <c r="Z68" s="35"/>
    </row>
    <row r="69" spans="2:26" ht="14.25" customHeight="1">
      <c r="B69" s="8">
        <v>62</v>
      </c>
      <c r="C69" s="5"/>
      <c r="D69" s="5"/>
      <c r="E69" s="45"/>
      <c r="F69" s="45"/>
      <c r="G69" s="45"/>
      <c r="H69" s="11"/>
      <c r="I69" s="5"/>
      <c r="J69" s="4"/>
      <c r="K69" s="11"/>
      <c r="L69" s="17"/>
      <c r="M69" s="12" t="str">
        <f>IF(K69="","",VLOOKUP(K69,学校番号!$B$2:$D$500,2))</f>
        <v/>
      </c>
      <c r="N69" s="21" t="str">
        <f t="shared" si="2"/>
        <v/>
      </c>
      <c r="O69" s="18" t="str">
        <f t="shared" si="3"/>
        <v>_____</v>
      </c>
      <c r="P69" s="35"/>
      <c r="Q69" s="36"/>
      <c r="R69" s="35"/>
      <c r="S69" s="35"/>
      <c r="T69" s="35"/>
      <c r="U69" s="35"/>
      <c r="V69" s="35"/>
      <c r="W69" s="35"/>
      <c r="X69" s="35"/>
      <c r="Y69" s="35"/>
      <c r="Z69" s="35"/>
    </row>
    <row r="70" spans="2:26" ht="14.25" customHeight="1">
      <c r="B70" s="8">
        <v>63</v>
      </c>
      <c r="C70" s="5"/>
      <c r="D70" s="5"/>
      <c r="E70" s="45"/>
      <c r="F70" s="45"/>
      <c r="G70" s="45"/>
      <c r="H70" s="11"/>
      <c r="I70" s="5"/>
      <c r="J70" s="4"/>
      <c r="K70" s="11"/>
      <c r="L70" s="17"/>
      <c r="M70" s="12" t="str">
        <f>IF(K70="","",VLOOKUP(K70,学校番号!$B$2:$D$500,2))</f>
        <v/>
      </c>
      <c r="N70" s="21" t="str">
        <f t="shared" si="2"/>
        <v/>
      </c>
      <c r="O70" s="18" t="str">
        <f t="shared" si="3"/>
        <v>_____</v>
      </c>
      <c r="P70" s="35"/>
      <c r="Q70" s="36"/>
      <c r="R70" s="35"/>
      <c r="S70" s="35"/>
      <c r="T70" s="35"/>
      <c r="U70" s="35"/>
      <c r="V70" s="35"/>
      <c r="W70" s="35"/>
      <c r="X70" s="35"/>
      <c r="Y70" s="35"/>
      <c r="Z70" s="35"/>
    </row>
    <row r="71" spans="2:26" ht="14.25" customHeight="1">
      <c r="B71" s="8">
        <v>64</v>
      </c>
      <c r="C71" s="5"/>
      <c r="D71" s="5"/>
      <c r="E71" s="45"/>
      <c r="F71" s="45"/>
      <c r="G71" s="45"/>
      <c r="H71" s="11"/>
      <c r="I71" s="5"/>
      <c r="J71" s="4"/>
      <c r="K71" s="11"/>
      <c r="L71" s="17"/>
      <c r="M71" s="12" t="str">
        <f>IF(K71="","",VLOOKUP(K71,学校番号!$B$2:$D$500,2))</f>
        <v/>
      </c>
      <c r="N71" s="21" t="str">
        <f t="shared" si="2"/>
        <v/>
      </c>
      <c r="O71" s="18" t="str">
        <f t="shared" si="3"/>
        <v>_____</v>
      </c>
      <c r="P71" s="35"/>
      <c r="Q71" s="36"/>
      <c r="R71" s="35"/>
      <c r="S71" s="35"/>
      <c r="T71" s="35"/>
      <c r="U71" s="35"/>
      <c r="V71" s="35"/>
      <c r="W71" s="35"/>
      <c r="X71" s="35"/>
      <c r="Y71" s="35"/>
      <c r="Z71" s="35"/>
    </row>
    <row r="72" spans="2:26" ht="14.25" customHeight="1">
      <c r="B72" s="8">
        <v>65</v>
      </c>
      <c r="C72" s="5"/>
      <c r="D72" s="5"/>
      <c r="E72" s="45"/>
      <c r="F72" s="45"/>
      <c r="G72" s="45"/>
      <c r="H72" s="11"/>
      <c r="I72" s="5"/>
      <c r="J72" s="4"/>
      <c r="K72" s="11"/>
      <c r="L72" s="17"/>
      <c r="M72" s="12" t="str">
        <f>IF(K72="","",VLOOKUP(K72,学校番号!$B$2:$D$500,2))</f>
        <v/>
      </c>
      <c r="N72" s="21" t="str">
        <f t="shared" ref="N72:N135" si="4">IF(L72="","",ASC(L72)&amp;"年")</f>
        <v/>
      </c>
      <c r="O72" s="18" t="str">
        <f t="shared" si="3"/>
        <v>_____</v>
      </c>
      <c r="P72" s="35"/>
      <c r="Q72" s="36"/>
      <c r="R72" s="35"/>
      <c r="S72" s="35"/>
      <c r="T72" s="35"/>
      <c r="U72" s="35"/>
      <c r="V72" s="35"/>
      <c r="W72" s="35"/>
      <c r="X72" s="35"/>
      <c r="Y72" s="35"/>
      <c r="Z72" s="35"/>
    </row>
    <row r="73" spans="2:26" ht="14.25" customHeight="1">
      <c r="B73" s="8">
        <v>66</v>
      </c>
      <c r="C73" s="5"/>
      <c r="D73" s="5"/>
      <c r="E73" s="45"/>
      <c r="F73" s="45"/>
      <c r="G73" s="45"/>
      <c r="H73" s="11"/>
      <c r="I73" s="5"/>
      <c r="J73" s="4"/>
      <c r="K73" s="11"/>
      <c r="L73" s="17"/>
      <c r="M73" s="12" t="str">
        <f>IF(K73="","",VLOOKUP(K73,学校番号!$B$2:$D$500,2))</f>
        <v/>
      </c>
      <c r="N73" s="21" t="str">
        <f t="shared" si="4"/>
        <v/>
      </c>
      <c r="O73" s="18" t="str">
        <f t="shared" ref="O73:O136" si="5">K73&amp;"_"&amp;N73&amp;"_"&amp;C73&amp;"_"&amp;E73&amp;F73&amp;G73&amp;"_"&amp;I73&amp;"_"&amp;M73</f>
        <v>_____</v>
      </c>
      <c r="P73" s="35"/>
      <c r="Q73" s="36"/>
      <c r="R73" s="35"/>
      <c r="S73" s="35"/>
      <c r="T73" s="35"/>
      <c r="U73" s="35"/>
      <c r="V73" s="35"/>
      <c r="W73" s="35"/>
      <c r="X73" s="35"/>
      <c r="Y73" s="35"/>
      <c r="Z73" s="35"/>
    </row>
    <row r="74" spans="2:26" ht="14.25" customHeight="1">
      <c r="B74" s="8">
        <v>67</v>
      </c>
      <c r="C74" s="5"/>
      <c r="D74" s="5"/>
      <c r="E74" s="45"/>
      <c r="F74" s="45"/>
      <c r="G74" s="45"/>
      <c r="H74" s="11"/>
      <c r="I74" s="5"/>
      <c r="J74" s="4"/>
      <c r="K74" s="11"/>
      <c r="L74" s="17"/>
      <c r="M74" s="12" t="str">
        <f>IF(K74="","",VLOOKUP(K74,学校番号!$B$2:$D$500,2))</f>
        <v/>
      </c>
      <c r="N74" s="21" t="str">
        <f t="shared" si="4"/>
        <v/>
      </c>
      <c r="O74" s="18" t="str">
        <f t="shared" si="5"/>
        <v>_____</v>
      </c>
      <c r="P74" s="35"/>
      <c r="Q74" s="36"/>
      <c r="R74" s="35"/>
      <c r="S74" s="35"/>
      <c r="T74" s="35"/>
      <c r="U74" s="35"/>
      <c r="V74" s="35"/>
      <c r="W74" s="35"/>
      <c r="X74" s="35"/>
      <c r="Y74" s="35"/>
      <c r="Z74" s="35"/>
    </row>
    <row r="75" spans="2:26" ht="14.25" customHeight="1">
      <c r="B75" s="8">
        <v>68</v>
      </c>
      <c r="C75" s="5"/>
      <c r="D75" s="5"/>
      <c r="E75" s="45"/>
      <c r="F75" s="45"/>
      <c r="G75" s="45"/>
      <c r="H75" s="11"/>
      <c r="I75" s="5"/>
      <c r="J75" s="4"/>
      <c r="K75" s="11"/>
      <c r="L75" s="17"/>
      <c r="M75" s="12" t="str">
        <f>IF(K75="","",VLOOKUP(K75,学校番号!$B$2:$D$500,2))</f>
        <v/>
      </c>
      <c r="N75" s="21" t="str">
        <f t="shared" si="4"/>
        <v/>
      </c>
      <c r="O75" s="18" t="str">
        <f t="shared" si="5"/>
        <v>_____</v>
      </c>
      <c r="P75" s="35"/>
      <c r="Q75" s="36"/>
      <c r="R75" s="35"/>
      <c r="S75" s="35"/>
      <c r="T75" s="35"/>
      <c r="U75" s="35"/>
      <c r="V75" s="35"/>
      <c r="W75" s="35"/>
      <c r="X75" s="35"/>
      <c r="Y75" s="35"/>
      <c r="Z75" s="35"/>
    </row>
    <row r="76" spans="2:26" ht="14.25" customHeight="1">
      <c r="B76" s="8">
        <v>69</v>
      </c>
      <c r="C76" s="5"/>
      <c r="D76" s="5"/>
      <c r="E76" s="45"/>
      <c r="F76" s="45"/>
      <c r="G76" s="45"/>
      <c r="H76" s="11"/>
      <c r="I76" s="5"/>
      <c r="J76" s="4"/>
      <c r="K76" s="11"/>
      <c r="L76" s="17"/>
      <c r="M76" s="12" t="str">
        <f>IF(K76="","",VLOOKUP(K76,学校番号!$B$2:$D$500,2))</f>
        <v/>
      </c>
      <c r="N76" s="21" t="str">
        <f t="shared" si="4"/>
        <v/>
      </c>
      <c r="O76" s="18" t="str">
        <f t="shared" si="5"/>
        <v>_____</v>
      </c>
      <c r="P76" s="35"/>
      <c r="Q76" s="36"/>
      <c r="R76" s="35"/>
      <c r="S76" s="35"/>
      <c r="T76" s="35"/>
      <c r="U76" s="35"/>
      <c r="V76" s="35"/>
      <c r="W76" s="35"/>
      <c r="X76" s="35"/>
      <c r="Y76" s="35"/>
      <c r="Z76" s="35"/>
    </row>
    <row r="77" spans="2:26" ht="14.25" customHeight="1">
      <c r="B77" s="8">
        <v>70</v>
      </c>
      <c r="C77" s="5"/>
      <c r="D77" s="5"/>
      <c r="E77" s="45"/>
      <c r="F77" s="45"/>
      <c r="G77" s="45"/>
      <c r="H77" s="11"/>
      <c r="I77" s="5"/>
      <c r="J77" s="4"/>
      <c r="K77" s="11"/>
      <c r="L77" s="17"/>
      <c r="M77" s="12" t="str">
        <f>IF(K77="","",VLOOKUP(K77,学校番号!$B$2:$D$500,2))</f>
        <v/>
      </c>
      <c r="N77" s="21" t="str">
        <f t="shared" si="4"/>
        <v/>
      </c>
      <c r="O77" s="18" t="str">
        <f t="shared" si="5"/>
        <v>_____</v>
      </c>
      <c r="P77" s="35"/>
      <c r="Q77" s="36"/>
      <c r="R77" s="35"/>
      <c r="S77" s="35"/>
      <c r="T77" s="35"/>
      <c r="U77" s="35"/>
      <c r="V77" s="35"/>
      <c r="W77" s="35"/>
      <c r="X77" s="35"/>
      <c r="Y77" s="35"/>
      <c r="Z77" s="35"/>
    </row>
    <row r="78" spans="2:26" ht="14.25" customHeight="1">
      <c r="B78" s="8">
        <v>71</v>
      </c>
      <c r="C78" s="5"/>
      <c r="D78" s="5"/>
      <c r="E78" s="45"/>
      <c r="F78" s="45"/>
      <c r="G78" s="45"/>
      <c r="H78" s="11"/>
      <c r="I78" s="5"/>
      <c r="J78" s="4"/>
      <c r="K78" s="11"/>
      <c r="L78" s="17"/>
      <c r="M78" s="12" t="str">
        <f>IF(K78="","",VLOOKUP(K78,学校番号!$B$2:$D$500,2))</f>
        <v/>
      </c>
      <c r="N78" s="21" t="str">
        <f t="shared" si="4"/>
        <v/>
      </c>
      <c r="O78" s="18" t="str">
        <f t="shared" si="5"/>
        <v>_____</v>
      </c>
      <c r="P78" s="35"/>
      <c r="Q78" s="36"/>
      <c r="R78" s="35"/>
      <c r="S78" s="35"/>
      <c r="T78" s="35"/>
      <c r="U78" s="35"/>
      <c r="V78" s="35"/>
      <c r="W78" s="35"/>
      <c r="X78" s="35"/>
      <c r="Y78" s="35"/>
      <c r="Z78" s="35"/>
    </row>
    <row r="79" spans="2:26" ht="14.25" customHeight="1">
      <c r="B79" s="8">
        <v>72</v>
      </c>
      <c r="C79" s="5"/>
      <c r="D79" s="5"/>
      <c r="E79" s="45"/>
      <c r="F79" s="45"/>
      <c r="G79" s="45"/>
      <c r="H79" s="11"/>
      <c r="I79" s="5"/>
      <c r="J79" s="4"/>
      <c r="K79" s="11"/>
      <c r="L79" s="17"/>
      <c r="M79" s="12" t="str">
        <f>IF(K79="","",VLOOKUP(K79,学校番号!$B$2:$D$500,2))</f>
        <v/>
      </c>
      <c r="N79" s="21" t="str">
        <f t="shared" si="4"/>
        <v/>
      </c>
      <c r="O79" s="18" t="str">
        <f t="shared" si="5"/>
        <v>_____</v>
      </c>
      <c r="P79" s="35"/>
      <c r="Q79" s="36"/>
      <c r="R79" s="35"/>
      <c r="S79" s="35"/>
      <c r="T79" s="35"/>
      <c r="U79" s="35"/>
      <c r="V79" s="35"/>
      <c r="W79" s="35"/>
      <c r="X79" s="35"/>
      <c r="Y79" s="35"/>
      <c r="Z79" s="35"/>
    </row>
    <row r="80" spans="2:26" ht="14.25" customHeight="1">
      <c r="B80" s="8">
        <v>73</v>
      </c>
      <c r="C80" s="5"/>
      <c r="D80" s="5"/>
      <c r="E80" s="45"/>
      <c r="F80" s="45"/>
      <c r="G80" s="45"/>
      <c r="H80" s="11"/>
      <c r="I80" s="5"/>
      <c r="J80" s="4"/>
      <c r="K80" s="11"/>
      <c r="L80" s="17"/>
      <c r="M80" s="12" t="str">
        <f>IF(K80="","",VLOOKUP(K80,学校番号!$B$2:$D$500,2))</f>
        <v/>
      </c>
      <c r="N80" s="21" t="str">
        <f t="shared" si="4"/>
        <v/>
      </c>
      <c r="O80" s="18" t="str">
        <f t="shared" si="5"/>
        <v>_____</v>
      </c>
      <c r="P80" s="35"/>
      <c r="Q80" s="36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14.25" customHeight="1">
      <c r="B81" s="8">
        <v>74</v>
      </c>
      <c r="C81" s="5"/>
      <c r="D81" s="5"/>
      <c r="E81" s="45"/>
      <c r="F81" s="45"/>
      <c r="G81" s="45"/>
      <c r="H81" s="11"/>
      <c r="I81" s="5"/>
      <c r="J81" s="4"/>
      <c r="K81" s="11"/>
      <c r="L81" s="17"/>
      <c r="M81" s="12" t="str">
        <f>IF(K81="","",VLOOKUP(K81,学校番号!$B$2:$D$500,2))</f>
        <v/>
      </c>
      <c r="N81" s="21" t="str">
        <f t="shared" si="4"/>
        <v/>
      </c>
      <c r="O81" s="18" t="str">
        <f t="shared" si="5"/>
        <v>_____</v>
      </c>
      <c r="P81" s="35"/>
      <c r="Q81" s="36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4.25" customHeight="1">
      <c r="B82" s="8">
        <v>75</v>
      </c>
      <c r="C82" s="5"/>
      <c r="D82" s="5"/>
      <c r="E82" s="45"/>
      <c r="F82" s="45"/>
      <c r="G82" s="45"/>
      <c r="H82" s="11"/>
      <c r="I82" s="5"/>
      <c r="J82" s="4"/>
      <c r="K82" s="11"/>
      <c r="L82" s="17"/>
      <c r="M82" s="12" t="str">
        <f>IF(K82="","",VLOOKUP(K82,学校番号!$B$2:$D$500,2))</f>
        <v/>
      </c>
      <c r="N82" s="21" t="str">
        <f t="shared" si="4"/>
        <v/>
      </c>
      <c r="O82" s="18" t="str">
        <f t="shared" si="5"/>
        <v>_____</v>
      </c>
      <c r="P82" s="35"/>
      <c r="Q82" s="36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14.25" customHeight="1">
      <c r="B83" s="8">
        <v>76</v>
      </c>
      <c r="C83" s="5"/>
      <c r="D83" s="5"/>
      <c r="E83" s="45"/>
      <c r="F83" s="45"/>
      <c r="G83" s="45"/>
      <c r="H83" s="11"/>
      <c r="I83" s="5"/>
      <c r="J83" s="4"/>
      <c r="K83" s="11"/>
      <c r="L83" s="17"/>
      <c r="M83" s="12" t="str">
        <f>IF(K83="","",VLOOKUP(K83,学校番号!$B$2:$D$500,2))</f>
        <v/>
      </c>
      <c r="N83" s="21" t="str">
        <f t="shared" si="4"/>
        <v/>
      </c>
      <c r="O83" s="18" t="str">
        <f t="shared" si="5"/>
        <v>_____</v>
      </c>
      <c r="P83" s="35"/>
      <c r="Q83" s="36"/>
      <c r="R83" s="35"/>
      <c r="S83" s="35"/>
      <c r="T83" s="35"/>
      <c r="U83" s="35"/>
      <c r="V83" s="35"/>
      <c r="W83" s="35"/>
      <c r="X83" s="35"/>
      <c r="Y83" s="35"/>
      <c r="Z83" s="35"/>
    </row>
    <row r="84" spans="2:26" ht="14.25" customHeight="1">
      <c r="B84" s="8">
        <v>77</v>
      </c>
      <c r="C84" s="5"/>
      <c r="D84" s="5"/>
      <c r="E84" s="45"/>
      <c r="F84" s="45"/>
      <c r="G84" s="45"/>
      <c r="H84" s="11"/>
      <c r="I84" s="5"/>
      <c r="J84" s="4"/>
      <c r="K84" s="11"/>
      <c r="L84" s="17"/>
      <c r="M84" s="12" t="str">
        <f>IF(K84="","",VLOOKUP(K84,学校番号!$B$2:$D$500,2))</f>
        <v/>
      </c>
      <c r="N84" s="21" t="str">
        <f t="shared" si="4"/>
        <v/>
      </c>
      <c r="O84" s="18" t="str">
        <f t="shared" si="5"/>
        <v>_____</v>
      </c>
      <c r="P84" s="35"/>
      <c r="Q84" s="36"/>
      <c r="R84" s="35"/>
      <c r="S84" s="35"/>
      <c r="T84" s="35"/>
      <c r="U84" s="35"/>
      <c r="V84" s="35"/>
      <c r="W84" s="35"/>
      <c r="X84" s="35"/>
      <c r="Y84" s="35"/>
      <c r="Z84" s="35"/>
    </row>
    <row r="85" spans="2:26" ht="14.25" customHeight="1">
      <c r="B85" s="8">
        <v>78</v>
      </c>
      <c r="C85" s="5"/>
      <c r="D85" s="5"/>
      <c r="E85" s="45"/>
      <c r="F85" s="45"/>
      <c r="G85" s="45"/>
      <c r="H85" s="11"/>
      <c r="I85" s="5"/>
      <c r="J85" s="4"/>
      <c r="K85" s="11"/>
      <c r="L85" s="17"/>
      <c r="M85" s="12" t="str">
        <f>IF(K85="","",VLOOKUP(K85,学校番号!$B$2:$D$500,2))</f>
        <v/>
      </c>
      <c r="N85" s="21" t="str">
        <f t="shared" si="4"/>
        <v/>
      </c>
      <c r="O85" s="18" t="str">
        <f t="shared" si="5"/>
        <v>_____</v>
      </c>
      <c r="P85" s="35"/>
      <c r="Q85" s="36"/>
      <c r="R85" s="35"/>
      <c r="S85" s="35"/>
      <c r="T85" s="35"/>
      <c r="U85" s="35"/>
      <c r="V85" s="35"/>
      <c r="W85" s="35"/>
      <c r="X85" s="35"/>
      <c r="Y85" s="35"/>
      <c r="Z85" s="35"/>
    </row>
    <row r="86" spans="2:26" ht="14.25" customHeight="1">
      <c r="B86" s="8">
        <v>79</v>
      </c>
      <c r="C86" s="5"/>
      <c r="D86" s="5"/>
      <c r="E86" s="45"/>
      <c r="F86" s="45"/>
      <c r="G86" s="45"/>
      <c r="H86" s="11"/>
      <c r="I86" s="5"/>
      <c r="J86" s="4"/>
      <c r="K86" s="11"/>
      <c r="L86" s="17"/>
      <c r="M86" s="12" t="str">
        <f>IF(K86="","",VLOOKUP(K86,学校番号!$B$2:$D$500,2))</f>
        <v/>
      </c>
      <c r="N86" s="21" t="str">
        <f t="shared" si="4"/>
        <v/>
      </c>
      <c r="O86" s="18" t="str">
        <f t="shared" si="5"/>
        <v>_____</v>
      </c>
      <c r="P86" s="35"/>
      <c r="Q86" s="36"/>
      <c r="R86" s="35"/>
      <c r="S86" s="35"/>
      <c r="T86" s="35"/>
      <c r="U86" s="35"/>
      <c r="V86" s="35"/>
      <c r="W86" s="35"/>
      <c r="X86" s="35"/>
      <c r="Y86" s="35"/>
      <c r="Z86" s="35"/>
    </row>
    <row r="87" spans="2:26" ht="14.25" customHeight="1">
      <c r="B87" s="8">
        <v>80</v>
      </c>
      <c r="C87" s="5"/>
      <c r="D87" s="5"/>
      <c r="E87" s="45"/>
      <c r="F87" s="45"/>
      <c r="G87" s="45"/>
      <c r="H87" s="11"/>
      <c r="I87" s="5"/>
      <c r="J87" s="4"/>
      <c r="K87" s="11"/>
      <c r="L87" s="17"/>
      <c r="M87" s="12" t="str">
        <f>IF(K87="","",VLOOKUP(K87,学校番号!$B$2:$D$500,2))</f>
        <v/>
      </c>
      <c r="N87" s="21" t="str">
        <f t="shared" si="4"/>
        <v/>
      </c>
      <c r="O87" s="18" t="str">
        <f t="shared" si="5"/>
        <v>_____</v>
      </c>
      <c r="P87" s="35"/>
      <c r="Q87" s="36"/>
      <c r="R87" s="35"/>
      <c r="S87" s="35"/>
      <c r="T87" s="35"/>
      <c r="U87" s="35"/>
      <c r="V87" s="35"/>
      <c r="W87" s="35"/>
      <c r="X87" s="35"/>
      <c r="Y87" s="35"/>
      <c r="Z87" s="35"/>
    </row>
    <row r="88" spans="2:26" ht="14.25" customHeight="1">
      <c r="B88" s="8">
        <v>81</v>
      </c>
      <c r="C88" s="5"/>
      <c r="D88" s="5"/>
      <c r="E88" s="45"/>
      <c r="F88" s="45"/>
      <c r="G88" s="45"/>
      <c r="H88" s="11"/>
      <c r="I88" s="5"/>
      <c r="J88" s="4"/>
      <c r="K88" s="11"/>
      <c r="L88" s="17"/>
      <c r="M88" s="12" t="str">
        <f>IF(K88="","",VLOOKUP(K88,学校番号!$B$2:$D$500,2))</f>
        <v/>
      </c>
      <c r="N88" s="21" t="str">
        <f t="shared" si="4"/>
        <v/>
      </c>
      <c r="O88" s="18" t="str">
        <f t="shared" si="5"/>
        <v>_____</v>
      </c>
      <c r="P88" s="35"/>
      <c r="Q88" s="36"/>
      <c r="R88" s="35"/>
      <c r="S88" s="35"/>
      <c r="T88" s="35"/>
      <c r="U88" s="35"/>
      <c r="V88" s="35"/>
      <c r="W88" s="35"/>
      <c r="X88" s="35"/>
      <c r="Y88" s="35"/>
      <c r="Z88" s="35"/>
    </row>
    <row r="89" spans="2:26" ht="14.25" customHeight="1">
      <c r="B89" s="8">
        <v>82</v>
      </c>
      <c r="C89" s="5"/>
      <c r="D89" s="5"/>
      <c r="E89" s="45"/>
      <c r="F89" s="45"/>
      <c r="G89" s="45"/>
      <c r="H89" s="11"/>
      <c r="I89" s="5"/>
      <c r="J89" s="4"/>
      <c r="K89" s="11"/>
      <c r="L89" s="17"/>
      <c r="M89" s="12" t="str">
        <f>IF(K89="","",VLOOKUP(K89,学校番号!$B$2:$D$500,2))</f>
        <v/>
      </c>
      <c r="N89" s="21" t="str">
        <f t="shared" si="4"/>
        <v/>
      </c>
      <c r="O89" s="18" t="str">
        <f t="shared" si="5"/>
        <v>_____</v>
      </c>
      <c r="P89" s="35"/>
      <c r="Q89" s="36"/>
      <c r="R89" s="35"/>
      <c r="S89" s="35"/>
      <c r="T89" s="35"/>
      <c r="U89" s="35"/>
      <c r="V89" s="35"/>
      <c r="W89" s="35"/>
      <c r="X89" s="35"/>
      <c r="Y89" s="35"/>
      <c r="Z89" s="35"/>
    </row>
    <row r="90" spans="2:26" ht="14.25" customHeight="1">
      <c r="B90" s="8">
        <v>83</v>
      </c>
      <c r="C90" s="5"/>
      <c r="D90" s="5"/>
      <c r="E90" s="45"/>
      <c r="F90" s="45"/>
      <c r="G90" s="45"/>
      <c r="H90" s="11"/>
      <c r="I90" s="5"/>
      <c r="J90" s="4"/>
      <c r="K90" s="11"/>
      <c r="L90" s="17"/>
      <c r="M90" s="12" t="str">
        <f>IF(K90="","",VLOOKUP(K90,学校番号!$B$2:$D$500,2))</f>
        <v/>
      </c>
      <c r="N90" s="21" t="str">
        <f t="shared" si="4"/>
        <v/>
      </c>
      <c r="O90" s="18" t="str">
        <f t="shared" si="5"/>
        <v>_____</v>
      </c>
      <c r="P90" s="35"/>
      <c r="Q90" s="36"/>
      <c r="R90" s="35"/>
      <c r="S90" s="35"/>
      <c r="T90" s="35"/>
      <c r="U90" s="35"/>
      <c r="V90" s="35"/>
      <c r="W90" s="35"/>
      <c r="X90" s="35"/>
      <c r="Y90" s="35"/>
      <c r="Z90" s="35"/>
    </row>
    <row r="91" spans="2:26" ht="14.25" customHeight="1">
      <c r="B91" s="8">
        <v>84</v>
      </c>
      <c r="C91" s="5"/>
      <c r="D91" s="5"/>
      <c r="E91" s="45"/>
      <c r="F91" s="45"/>
      <c r="G91" s="45"/>
      <c r="H91" s="11"/>
      <c r="I91" s="5"/>
      <c r="J91" s="4"/>
      <c r="K91" s="11"/>
      <c r="L91" s="17"/>
      <c r="M91" s="12" t="str">
        <f>IF(K91="","",VLOOKUP(K91,学校番号!$B$2:$D$500,2))</f>
        <v/>
      </c>
      <c r="N91" s="21" t="str">
        <f t="shared" si="4"/>
        <v/>
      </c>
      <c r="O91" s="18" t="str">
        <f t="shared" si="5"/>
        <v>_____</v>
      </c>
      <c r="P91" s="35"/>
      <c r="Q91" s="36"/>
      <c r="R91" s="35"/>
      <c r="S91" s="35"/>
      <c r="T91" s="35"/>
      <c r="U91" s="35"/>
      <c r="V91" s="35"/>
      <c r="W91" s="35"/>
      <c r="X91" s="35"/>
      <c r="Y91" s="35"/>
      <c r="Z91" s="35"/>
    </row>
    <row r="92" spans="2:26" ht="14.25" customHeight="1">
      <c r="B92" s="8">
        <v>85</v>
      </c>
      <c r="C92" s="5"/>
      <c r="D92" s="5"/>
      <c r="E92" s="45"/>
      <c r="F92" s="45"/>
      <c r="G92" s="45"/>
      <c r="H92" s="11"/>
      <c r="I92" s="5"/>
      <c r="J92" s="4"/>
      <c r="K92" s="11"/>
      <c r="L92" s="17"/>
      <c r="M92" s="12" t="str">
        <f>IF(K92="","",VLOOKUP(K92,学校番号!$B$2:$D$500,2))</f>
        <v/>
      </c>
      <c r="N92" s="21" t="str">
        <f t="shared" si="4"/>
        <v/>
      </c>
      <c r="O92" s="18" t="str">
        <f t="shared" si="5"/>
        <v>_____</v>
      </c>
      <c r="P92" s="35"/>
      <c r="Q92" s="36"/>
      <c r="R92" s="35"/>
      <c r="S92" s="35"/>
      <c r="T92" s="35"/>
      <c r="U92" s="35"/>
      <c r="V92" s="35"/>
      <c r="W92" s="35"/>
      <c r="X92" s="35"/>
      <c r="Y92" s="35"/>
      <c r="Z92" s="35"/>
    </row>
    <row r="93" spans="2:26" ht="14.25" customHeight="1">
      <c r="B93" s="8">
        <v>86</v>
      </c>
      <c r="C93" s="5"/>
      <c r="D93" s="5"/>
      <c r="E93" s="45"/>
      <c r="F93" s="45"/>
      <c r="G93" s="45"/>
      <c r="H93" s="11"/>
      <c r="I93" s="5"/>
      <c r="J93" s="4"/>
      <c r="K93" s="11"/>
      <c r="L93" s="17"/>
      <c r="M93" s="12" t="str">
        <f>IF(K93="","",VLOOKUP(K93,学校番号!$B$2:$D$500,2))</f>
        <v/>
      </c>
      <c r="N93" s="21" t="str">
        <f t="shared" si="4"/>
        <v/>
      </c>
      <c r="O93" s="18" t="str">
        <f t="shared" si="5"/>
        <v>_____</v>
      </c>
      <c r="P93" s="35"/>
      <c r="Q93" s="36"/>
      <c r="R93" s="35"/>
      <c r="S93" s="35"/>
      <c r="T93" s="35"/>
      <c r="U93" s="35"/>
      <c r="V93" s="35"/>
      <c r="W93" s="35"/>
      <c r="X93" s="35"/>
      <c r="Y93" s="35"/>
      <c r="Z93" s="35"/>
    </row>
    <row r="94" spans="2:26" ht="14.25" customHeight="1">
      <c r="B94" s="8">
        <v>87</v>
      </c>
      <c r="C94" s="5"/>
      <c r="D94" s="5"/>
      <c r="E94" s="45"/>
      <c r="F94" s="45"/>
      <c r="G94" s="45"/>
      <c r="H94" s="11"/>
      <c r="I94" s="5"/>
      <c r="J94" s="4"/>
      <c r="K94" s="11"/>
      <c r="L94" s="17"/>
      <c r="M94" s="12" t="str">
        <f>IF(K94="","",VLOOKUP(K94,学校番号!$B$2:$D$500,2))</f>
        <v/>
      </c>
      <c r="N94" s="21" t="str">
        <f t="shared" si="4"/>
        <v/>
      </c>
      <c r="O94" s="18" t="str">
        <f t="shared" si="5"/>
        <v>_____</v>
      </c>
      <c r="P94" s="35"/>
      <c r="Q94" s="36"/>
      <c r="R94" s="35"/>
      <c r="S94" s="35"/>
      <c r="T94" s="35"/>
      <c r="U94" s="35"/>
      <c r="V94" s="35"/>
      <c r="W94" s="35"/>
      <c r="X94" s="35"/>
      <c r="Y94" s="35"/>
      <c r="Z94" s="35"/>
    </row>
    <row r="95" spans="2:26" ht="14.25" customHeight="1">
      <c r="B95" s="8">
        <v>88</v>
      </c>
      <c r="C95" s="5"/>
      <c r="D95" s="5"/>
      <c r="E95" s="45"/>
      <c r="F95" s="45"/>
      <c r="G95" s="45"/>
      <c r="H95" s="11"/>
      <c r="I95" s="5"/>
      <c r="J95" s="4"/>
      <c r="K95" s="11"/>
      <c r="L95" s="17"/>
      <c r="M95" s="12" t="str">
        <f>IF(K95="","",VLOOKUP(K95,学校番号!$B$2:$D$500,2))</f>
        <v/>
      </c>
      <c r="N95" s="21" t="str">
        <f t="shared" si="4"/>
        <v/>
      </c>
      <c r="O95" s="18" t="str">
        <f t="shared" si="5"/>
        <v>_____</v>
      </c>
      <c r="P95" s="35"/>
      <c r="Q95" s="36"/>
      <c r="R95" s="35"/>
      <c r="S95" s="35"/>
      <c r="T95" s="35"/>
      <c r="U95" s="35"/>
      <c r="V95" s="35"/>
      <c r="W95" s="35"/>
      <c r="X95" s="35"/>
      <c r="Y95" s="35"/>
      <c r="Z95" s="35"/>
    </row>
    <row r="96" spans="2:26" ht="14.25" customHeight="1">
      <c r="B96" s="8">
        <v>89</v>
      </c>
      <c r="C96" s="5"/>
      <c r="D96" s="5"/>
      <c r="E96" s="45"/>
      <c r="F96" s="45"/>
      <c r="G96" s="45"/>
      <c r="H96" s="11"/>
      <c r="I96" s="5"/>
      <c r="J96" s="4"/>
      <c r="K96" s="11"/>
      <c r="L96" s="17"/>
      <c r="M96" s="12" t="str">
        <f>IF(K96="","",VLOOKUP(K96,学校番号!$B$2:$D$500,2))</f>
        <v/>
      </c>
      <c r="N96" s="21" t="str">
        <f t="shared" si="4"/>
        <v/>
      </c>
      <c r="O96" s="18" t="str">
        <f t="shared" si="5"/>
        <v>_____</v>
      </c>
      <c r="P96" s="35"/>
      <c r="Q96" s="36"/>
      <c r="R96" s="35"/>
      <c r="S96" s="35"/>
      <c r="T96" s="35"/>
      <c r="U96" s="35"/>
      <c r="V96" s="35"/>
      <c r="W96" s="35"/>
      <c r="X96" s="35"/>
      <c r="Y96" s="35"/>
      <c r="Z96" s="35"/>
    </row>
    <row r="97" spans="2:26" ht="14.25" customHeight="1">
      <c r="B97" s="8">
        <v>90</v>
      </c>
      <c r="C97" s="5"/>
      <c r="D97" s="5"/>
      <c r="E97" s="45"/>
      <c r="F97" s="45"/>
      <c r="G97" s="45"/>
      <c r="H97" s="11"/>
      <c r="I97" s="5"/>
      <c r="J97" s="4"/>
      <c r="K97" s="11"/>
      <c r="L97" s="17"/>
      <c r="M97" s="12" t="str">
        <f>IF(K97="","",VLOOKUP(K97,学校番号!$B$2:$D$500,2))</f>
        <v/>
      </c>
      <c r="N97" s="21" t="str">
        <f t="shared" si="4"/>
        <v/>
      </c>
      <c r="O97" s="18" t="str">
        <f t="shared" si="5"/>
        <v>_____</v>
      </c>
      <c r="P97" s="35"/>
      <c r="Q97" s="36"/>
      <c r="R97" s="35"/>
      <c r="S97" s="35"/>
      <c r="T97" s="35"/>
      <c r="U97" s="35"/>
      <c r="V97" s="35"/>
      <c r="W97" s="35"/>
      <c r="X97" s="35"/>
      <c r="Y97" s="35"/>
      <c r="Z97" s="35"/>
    </row>
    <row r="98" spans="2:26" ht="14.25" customHeight="1">
      <c r="B98" s="8">
        <v>91</v>
      </c>
      <c r="C98" s="5"/>
      <c r="D98" s="5"/>
      <c r="E98" s="45"/>
      <c r="F98" s="45"/>
      <c r="G98" s="45"/>
      <c r="H98" s="11"/>
      <c r="I98" s="5"/>
      <c r="J98" s="4"/>
      <c r="K98" s="11"/>
      <c r="L98" s="17"/>
      <c r="M98" s="12" t="str">
        <f>IF(K98="","",VLOOKUP(K98,学校番号!$B$2:$D$500,2))</f>
        <v/>
      </c>
      <c r="N98" s="21" t="str">
        <f t="shared" si="4"/>
        <v/>
      </c>
      <c r="O98" s="18" t="str">
        <f t="shared" si="5"/>
        <v>_____</v>
      </c>
      <c r="P98" s="35"/>
      <c r="Q98" s="36"/>
      <c r="R98" s="35"/>
      <c r="S98" s="35"/>
      <c r="T98" s="35"/>
      <c r="U98" s="35"/>
      <c r="V98" s="35"/>
      <c r="W98" s="35"/>
      <c r="X98" s="35"/>
      <c r="Y98" s="35"/>
      <c r="Z98" s="35"/>
    </row>
    <row r="99" spans="2:26" ht="14.25" customHeight="1">
      <c r="B99" s="8">
        <v>92</v>
      </c>
      <c r="C99" s="5"/>
      <c r="D99" s="5"/>
      <c r="E99" s="45"/>
      <c r="F99" s="45"/>
      <c r="G99" s="45"/>
      <c r="H99" s="11"/>
      <c r="I99" s="5"/>
      <c r="J99" s="4"/>
      <c r="K99" s="11"/>
      <c r="L99" s="17"/>
      <c r="M99" s="12" t="str">
        <f>IF(K99="","",VLOOKUP(K99,学校番号!$B$2:$D$500,2))</f>
        <v/>
      </c>
      <c r="N99" s="21" t="str">
        <f t="shared" si="4"/>
        <v/>
      </c>
      <c r="O99" s="18" t="str">
        <f t="shared" si="5"/>
        <v>_____</v>
      </c>
      <c r="P99" s="35"/>
      <c r="Q99" s="36"/>
      <c r="R99" s="35"/>
      <c r="S99" s="35"/>
      <c r="T99" s="35"/>
      <c r="U99" s="35"/>
      <c r="V99" s="35"/>
      <c r="W99" s="35"/>
      <c r="X99" s="35"/>
      <c r="Y99" s="35"/>
      <c r="Z99" s="35"/>
    </row>
    <row r="100" spans="2:26" ht="14.25" customHeight="1">
      <c r="B100" s="8">
        <v>93</v>
      </c>
      <c r="C100" s="5"/>
      <c r="D100" s="5"/>
      <c r="E100" s="45"/>
      <c r="F100" s="45"/>
      <c r="G100" s="45"/>
      <c r="H100" s="11"/>
      <c r="I100" s="5"/>
      <c r="J100" s="4"/>
      <c r="K100" s="11"/>
      <c r="L100" s="17"/>
      <c r="M100" s="12" t="str">
        <f>IF(K100="","",VLOOKUP(K100,学校番号!$B$2:$D$500,2))</f>
        <v/>
      </c>
      <c r="N100" s="21" t="str">
        <f t="shared" si="4"/>
        <v/>
      </c>
      <c r="O100" s="18" t="str">
        <f t="shared" si="5"/>
        <v>_____</v>
      </c>
      <c r="P100" s="35"/>
      <c r="Q100" s="36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2:26" ht="14.25" customHeight="1">
      <c r="B101" s="8">
        <v>94</v>
      </c>
      <c r="C101" s="5"/>
      <c r="D101" s="5"/>
      <c r="E101" s="45"/>
      <c r="F101" s="45"/>
      <c r="G101" s="45"/>
      <c r="H101" s="11"/>
      <c r="I101" s="5"/>
      <c r="J101" s="4"/>
      <c r="K101" s="11"/>
      <c r="L101" s="17"/>
      <c r="M101" s="12" t="str">
        <f>IF(K101="","",VLOOKUP(K101,学校番号!$B$2:$D$500,2))</f>
        <v/>
      </c>
      <c r="N101" s="21" t="str">
        <f t="shared" si="4"/>
        <v/>
      </c>
      <c r="O101" s="18" t="str">
        <f t="shared" si="5"/>
        <v>_____</v>
      </c>
      <c r="P101" s="35"/>
      <c r="Q101" s="36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2:26" ht="14.25" customHeight="1">
      <c r="B102" s="8">
        <v>95</v>
      </c>
      <c r="C102" s="5"/>
      <c r="D102" s="5"/>
      <c r="E102" s="45"/>
      <c r="F102" s="45"/>
      <c r="G102" s="45"/>
      <c r="H102" s="11"/>
      <c r="I102" s="5"/>
      <c r="J102" s="4"/>
      <c r="K102" s="11"/>
      <c r="L102" s="17"/>
      <c r="M102" s="12" t="str">
        <f>IF(K102="","",VLOOKUP(K102,学校番号!$B$2:$D$500,2))</f>
        <v/>
      </c>
      <c r="N102" s="21" t="str">
        <f t="shared" si="4"/>
        <v/>
      </c>
      <c r="O102" s="18" t="str">
        <f t="shared" si="5"/>
        <v>_____</v>
      </c>
      <c r="P102" s="35"/>
      <c r="Q102" s="36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2:26" ht="14.25" customHeight="1">
      <c r="B103" s="8">
        <v>96</v>
      </c>
      <c r="C103" s="5"/>
      <c r="D103" s="5"/>
      <c r="E103" s="45"/>
      <c r="F103" s="45"/>
      <c r="G103" s="45"/>
      <c r="H103" s="11"/>
      <c r="I103" s="5"/>
      <c r="J103" s="4"/>
      <c r="K103" s="11"/>
      <c r="L103" s="17"/>
      <c r="M103" s="12" t="str">
        <f>IF(K103="","",VLOOKUP(K103,学校番号!$B$2:$D$500,2))</f>
        <v/>
      </c>
      <c r="N103" s="21" t="str">
        <f t="shared" si="4"/>
        <v/>
      </c>
      <c r="O103" s="18" t="str">
        <f t="shared" si="5"/>
        <v>_____</v>
      </c>
      <c r="P103" s="35"/>
      <c r="Q103" s="36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2:26" ht="14.25" customHeight="1">
      <c r="B104" s="8">
        <v>97</v>
      </c>
      <c r="C104" s="5"/>
      <c r="D104" s="5"/>
      <c r="E104" s="45"/>
      <c r="F104" s="45"/>
      <c r="G104" s="45"/>
      <c r="H104" s="11"/>
      <c r="I104" s="5"/>
      <c r="J104" s="4"/>
      <c r="K104" s="11"/>
      <c r="L104" s="17"/>
      <c r="M104" s="12" t="str">
        <f>IF(K104="","",VLOOKUP(K104,学校番号!$B$2:$D$500,2))</f>
        <v/>
      </c>
      <c r="N104" s="21" t="str">
        <f t="shared" si="4"/>
        <v/>
      </c>
      <c r="O104" s="18" t="str">
        <f t="shared" si="5"/>
        <v>_____</v>
      </c>
      <c r="P104" s="35"/>
      <c r="Q104" s="36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2:26" ht="14.25" customHeight="1">
      <c r="B105" s="8">
        <v>98</v>
      </c>
      <c r="C105" s="5"/>
      <c r="D105" s="5"/>
      <c r="E105" s="45"/>
      <c r="F105" s="45"/>
      <c r="G105" s="45"/>
      <c r="H105" s="11"/>
      <c r="I105" s="5"/>
      <c r="J105" s="4"/>
      <c r="K105" s="11"/>
      <c r="L105" s="17"/>
      <c r="M105" s="12" t="str">
        <f>IF(K105="","",VLOOKUP(K105,学校番号!$B$2:$D$500,2))</f>
        <v/>
      </c>
      <c r="N105" s="21" t="str">
        <f t="shared" si="4"/>
        <v/>
      </c>
      <c r="O105" s="18" t="str">
        <f t="shared" si="5"/>
        <v>_____</v>
      </c>
      <c r="P105" s="35"/>
      <c r="Q105" s="36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2:26" ht="14.25" customHeight="1">
      <c r="B106" s="8">
        <v>99</v>
      </c>
      <c r="C106" s="5"/>
      <c r="D106" s="5"/>
      <c r="E106" s="45"/>
      <c r="F106" s="45"/>
      <c r="G106" s="45"/>
      <c r="H106" s="11"/>
      <c r="I106" s="5"/>
      <c r="J106" s="4"/>
      <c r="K106" s="11"/>
      <c r="L106" s="17"/>
      <c r="M106" s="12" t="str">
        <f>IF(K106="","",VLOOKUP(K106,学校番号!$B$2:$D$500,2))</f>
        <v/>
      </c>
      <c r="N106" s="21" t="str">
        <f t="shared" si="4"/>
        <v/>
      </c>
      <c r="O106" s="18" t="str">
        <f t="shared" si="5"/>
        <v>_____</v>
      </c>
      <c r="P106" s="35"/>
      <c r="Q106" s="36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2:26" ht="14.25" customHeight="1">
      <c r="B107" s="8">
        <v>100</v>
      </c>
      <c r="C107" s="5"/>
      <c r="D107" s="5"/>
      <c r="E107" s="45"/>
      <c r="F107" s="45"/>
      <c r="G107" s="45"/>
      <c r="H107" s="11"/>
      <c r="I107" s="5"/>
      <c r="J107" s="4"/>
      <c r="K107" s="11"/>
      <c r="L107" s="17"/>
      <c r="M107" s="12" t="str">
        <f>IF(K107="","",VLOOKUP(K107,学校番号!$B$2:$D$500,2))</f>
        <v/>
      </c>
      <c r="N107" s="21" t="str">
        <f t="shared" si="4"/>
        <v/>
      </c>
      <c r="O107" s="18" t="str">
        <f t="shared" si="5"/>
        <v>_____</v>
      </c>
      <c r="P107" s="35"/>
      <c r="Q107" s="36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2:26" ht="14.85" customHeight="1">
      <c r="B108" s="8">
        <v>101</v>
      </c>
      <c r="C108" s="4"/>
      <c r="D108" s="4"/>
      <c r="E108" s="45"/>
      <c r="F108" s="45"/>
      <c r="G108" s="45"/>
      <c r="H108" s="11"/>
      <c r="I108" s="4"/>
      <c r="J108" s="4"/>
      <c r="K108" s="11"/>
      <c r="L108" s="11"/>
      <c r="M108" s="12" t="str">
        <f>IF(K108="","",VLOOKUP(K108,学校番号!$B$2:$D$500,2))</f>
        <v/>
      </c>
      <c r="N108" s="21" t="str">
        <f t="shared" si="4"/>
        <v/>
      </c>
      <c r="O108" s="18" t="str">
        <f t="shared" si="5"/>
        <v>_____</v>
      </c>
      <c r="P108" s="35"/>
      <c r="Q108" s="36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2:26" ht="14.85" customHeight="1">
      <c r="B109" s="8">
        <v>102</v>
      </c>
      <c r="C109" s="5"/>
      <c r="D109" s="5"/>
      <c r="E109" s="45"/>
      <c r="F109" s="45"/>
      <c r="G109" s="45"/>
      <c r="H109" s="11"/>
      <c r="I109" s="4"/>
      <c r="J109" s="4"/>
      <c r="K109" s="11"/>
      <c r="L109" s="17"/>
      <c r="M109" s="12" t="str">
        <f>IF(K109="","",VLOOKUP(K109,学校番号!$B$2:$D$500,2))</f>
        <v/>
      </c>
      <c r="N109" s="21" t="str">
        <f t="shared" si="4"/>
        <v/>
      </c>
      <c r="O109" s="18" t="str">
        <f t="shared" si="5"/>
        <v>_____</v>
      </c>
      <c r="P109" s="35"/>
      <c r="Q109" s="36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2:26" ht="14.85" customHeight="1">
      <c r="B110" s="8">
        <v>103</v>
      </c>
      <c r="C110" s="5"/>
      <c r="D110" s="5"/>
      <c r="E110" s="45"/>
      <c r="F110" s="45"/>
      <c r="G110" s="45"/>
      <c r="H110" s="11"/>
      <c r="I110" s="4"/>
      <c r="J110" s="4"/>
      <c r="K110" s="11"/>
      <c r="L110" s="17"/>
      <c r="M110" s="12" t="str">
        <f>IF(K110="","",VLOOKUP(K110,学校番号!$B$2:$D$500,2))</f>
        <v/>
      </c>
      <c r="N110" s="21" t="str">
        <f t="shared" si="4"/>
        <v/>
      </c>
      <c r="O110" s="18" t="str">
        <f t="shared" si="5"/>
        <v>_____</v>
      </c>
      <c r="P110" s="35"/>
      <c r="Q110" s="36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2:26" ht="14.85" customHeight="1">
      <c r="B111" s="8">
        <v>104</v>
      </c>
      <c r="C111" s="5"/>
      <c r="D111" s="5"/>
      <c r="E111" s="45"/>
      <c r="F111" s="45"/>
      <c r="G111" s="45"/>
      <c r="H111" s="11"/>
      <c r="I111" s="5"/>
      <c r="J111" s="4"/>
      <c r="K111" s="11"/>
      <c r="L111" s="17"/>
      <c r="M111" s="12" t="str">
        <f>IF(K111="","",VLOOKUP(K111,学校番号!$B$2:$D$500,2))</f>
        <v/>
      </c>
      <c r="N111" s="21" t="str">
        <f t="shared" si="4"/>
        <v/>
      </c>
      <c r="O111" s="18" t="str">
        <f t="shared" si="5"/>
        <v>_____</v>
      </c>
      <c r="P111" s="35"/>
      <c r="Q111" s="36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2:26" ht="14.85" customHeight="1">
      <c r="B112" s="8">
        <v>105</v>
      </c>
      <c r="C112" s="5"/>
      <c r="D112" s="5"/>
      <c r="E112" s="45"/>
      <c r="F112" s="45"/>
      <c r="G112" s="45"/>
      <c r="H112" s="11"/>
      <c r="I112" s="5"/>
      <c r="J112" s="4"/>
      <c r="K112" s="11"/>
      <c r="L112" s="17"/>
      <c r="M112" s="12" t="str">
        <f>IF(K112="","",VLOOKUP(K112,学校番号!$B$2:$D$500,2))</f>
        <v/>
      </c>
      <c r="N112" s="21" t="str">
        <f t="shared" si="4"/>
        <v/>
      </c>
      <c r="O112" s="18" t="str">
        <f t="shared" si="5"/>
        <v>_____</v>
      </c>
      <c r="P112" s="35"/>
      <c r="Q112" s="36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2:26" ht="14.85" customHeight="1">
      <c r="B113" s="8">
        <v>106</v>
      </c>
      <c r="C113" s="5"/>
      <c r="D113" s="5"/>
      <c r="E113" s="45"/>
      <c r="F113" s="45"/>
      <c r="G113" s="45"/>
      <c r="H113" s="11"/>
      <c r="I113" s="5"/>
      <c r="J113" s="4"/>
      <c r="K113" s="11"/>
      <c r="L113" s="17"/>
      <c r="M113" s="12" t="str">
        <f>IF(K113="","",VLOOKUP(K113,学校番号!$B$2:$D$500,2))</f>
        <v/>
      </c>
      <c r="N113" s="21" t="str">
        <f t="shared" si="4"/>
        <v/>
      </c>
      <c r="O113" s="18" t="str">
        <f t="shared" si="5"/>
        <v>_____</v>
      </c>
      <c r="P113" s="35"/>
      <c r="Q113" s="36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2:26" ht="14.85" customHeight="1">
      <c r="B114" s="8">
        <v>107</v>
      </c>
      <c r="C114" s="5"/>
      <c r="D114" s="5"/>
      <c r="E114" s="45"/>
      <c r="F114" s="45"/>
      <c r="G114" s="45"/>
      <c r="H114" s="11"/>
      <c r="I114" s="5"/>
      <c r="J114" s="4"/>
      <c r="K114" s="11"/>
      <c r="L114" s="17"/>
      <c r="M114" s="12" t="str">
        <f>IF(K114="","",VLOOKUP(K114,学校番号!$B$2:$D$500,2))</f>
        <v/>
      </c>
      <c r="N114" s="21" t="str">
        <f t="shared" si="4"/>
        <v/>
      </c>
      <c r="O114" s="18" t="str">
        <f t="shared" si="5"/>
        <v>_____</v>
      </c>
      <c r="P114" s="35"/>
      <c r="Q114" s="36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2:26" ht="14.85" customHeight="1">
      <c r="B115" s="8">
        <v>108</v>
      </c>
      <c r="C115" s="5"/>
      <c r="D115" s="5"/>
      <c r="E115" s="45"/>
      <c r="F115" s="45"/>
      <c r="G115" s="45"/>
      <c r="H115" s="11"/>
      <c r="I115" s="5"/>
      <c r="J115" s="4"/>
      <c r="K115" s="11"/>
      <c r="L115" s="17"/>
      <c r="M115" s="12" t="str">
        <f>IF(K115="","",VLOOKUP(K115,学校番号!$B$2:$D$500,2))</f>
        <v/>
      </c>
      <c r="N115" s="21" t="str">
        <f t="shared" si="4"/>
        <v/>
      </c>
      <c r="O115" s="18" t="str">
        <f t="shared" si="5"/>
        <v>_____</v>
      </c>
      <c r="P115" s="35"/>
      <c r="Q115" s="36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2:26" ht="14.85" customHeight="1">
      <c r="B116" s="8">
        <v>109</v>
      </c>
      <c r="C116" s="5"/>
      <c r="D116" s="5"/>
      <c r="E116" s="45"/>
      <c r="F116" s="45"/>
      <c r="G116" s="45"/>
      <c r="H116" s="11"/>
      <c r="I116" s="5"/>
      <c r="J116" s="4"/>
      <c r="K116" s="11"/>
      <c r="L116" s="17"/>
      <c r="M116" s="12" t="str">
        <f>IF(K116="","",VLOOKUP(K116,学校番号!$B$2:$D$500,2))</f>
        <v/>
      </c>
      <c r="N116" s="21" t="str">
        <f t="shared" si="4"/>
        <v/>
      </c>
      <c r="O116" s="18" t="str">
        <f t="shared" si="5"/>
        <v>_____</v>
      </c>
      <c r="P116" s="35"/>
      <c r="Q116" s="36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2:26" ht="14.85" customHeight="1">
      <c r="B117" s="8">
        <v>110</v>
      </c>
      <c r="C117" s="5"/>
      <c r="D117" s="5"/>
      <c r="E117" s="45"/>
      <c r="F117" s="45"/>
      <c r="G117" s="45"/>
      <c r="H117" s="11"/>
      <c r="I117" s="5"/>
      <c r="J117" s="4"/>
      <c r="K117" s="11"/>
      <c r="L117" s="17"/>
      <c r="M117" s="12" t="str">
        <f>IF(K117="","",VLOOKUP(K117,学校番号!$B$2:$D$500,2))</f>
        <v/>
      </c>
      <c r="N117" s="21" t="str">
        <f t="shared" si="4"/>
        <v/>
      </c>
      <c r="O117" s="18" t="str">
        <f t="shared" si="5"/>
        <v>_____</v>
      </c>
      <c r="P117" s="35"/>
      <c r="Q117" s="36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2:26" ht="14.85" customHeight="1">
      <c r="B118" s="8">
        <v>111</v>
      </c>
      <c r="C118" s="5"/>
      <c r="D118" s="5"/>
      <c r="E118" s="45"/>
      <c r="F118" s="45"/>
      <c r="G118" s="45"/>
      <c r="H118" s="11"/>
      <c r="I118" s="5"/>
      <c r="J118" s="4"/>
      <c r="K118" s="11"/>
      <c r="L118" s="17"/>
      <c r="M118" s="12" t="str">
        <f>IF(K118="","",VLOOKUP(K118,学校番号!$B$2:$D$500,2))</f>
        <v/>
      </c>
      <c r="N118" s="21" t="str">
        <f t="shared" si="4"/>
        <v/>
      </c>
      <c r="O118" s="18" t="str">
        <f t="shared" si="5"/>
        <v>_____</v>
      </c>
      <c r="P118" s="35"/>
      <c r="Q118" s="36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2:26" ht="14.85" customHeight="1">
      <c r="B119" s="8">
        <v>112</v>
      </c>
      <c r="C119" s="5"/>
      <c r="D119" s="5"/>
      <c r="E119" s="45"/>
      <c r="F119" s="45"/>
      <c r="G119" s="45"/>
      <c r="H119" s="11"/>
      <c r="I119" s="5"/>
      <c r="J119" s="4"/>
      <c r="K119" s="11"/>
      <c r="L119" s="17"/>
      <c r="M119" s="12" t="str">
        <f>IF(K119="","",VLOOKUP(K119,学校番号!$B$2:$D$500,2))</f>
        <v/>
      </c>
      <c r="N119" s="21" t="str">
        <f t="shared" si="4"/>
        <v/>
      </c>
      <c r="O119" s="18" t="str">
        <f t="shared" si="5"/>
        <v>_____</v>
      </c>
      <c r="P119" s="35"/>
      <c r="Q119" s="36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2:26" ht="14.85" customHeight="1">
      <c r="B120" s="8">
        <v>113</v>
      </c>
      <c r="C120" s="5"/>
      <c r="D120" s="5"/>
      <c r="E120" s="45"/>
      <c r="F120" s="45"/>
      <c r="G120" s="45"/>
      <c r="H120" s="11"/>
      <c r="I120" s="5"/>
      <c r="J120" s="4"/>
      <c r="K120" s="11"/>
      <c r="L120" s="17"/>
      <c r="M120" s="12" t="str">
        <f>IF(K120="","",VLOOKUP(K120,学校番号!$B$2:$D$500,2))</f>
        <v/>
      </c>
      <c r="N120" s="21" t="str">
        <f t="shared" si="4"/>
        <v/>
      </c>
      <c r="O120" s="18" t="str">
        <f t="shared" si="5"/>
        <v>_____</v>
      </c>
      <c r="P120" s="35"/>
      <c r="Q120" s="36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2:26" ht="14.85" customHeight="1">
      <c r="B121" s="8">
        <v>114</v>
      </c>
      <c r="C121" s="5"/>
      <c r="D121" s="5"/>
      <c r="E121" s="45"/>
      <c r="F121" s="45"/>
      <c r="G121" s="45"/>
      <c r="H121" s="11"/>
      <c r="I121" s="5"/>
      <c r="J121" s="4"/>
      <c r="K121" s="11"/>
      <c r="L121" s="17"/>
      <c r="M121" s="12" t="str">
        <f>IF(K121="","",VLOOKUP(K121,学校番号!$B$2:$D$500,2))</f>
        <v/>
      </c>
      <c r="N121" s="21" t="str">
        <f t="shared" si="4"/>
        <v/>
      </c>
      <c r="O121" s="18" t="str">
        <f t="shared" si="5"/>
        <v>_____</v>
      </c>
      <c r="P121" s="35"/>
      <c r="Q121" s="36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2:26" ht="14.85" customHeight="1">
      <c r="B122" s="8">
        <v>115</v>
      </c>
      <c r="C122" s="5"/>
      <c r="D122" s="5"/>
      <c r="E122" s="45"/>
      <c r="F122" s="45"/>
      <c r="G122" s="45"/>
      <c r="H122" s="11"/>
      <c r="I122" s="5"/>
      <c r="J122" s="4"/>
      <c r="K122" s="11"/>
      <c r="L122" s="17"/>
      <c r="M122" s="12" t="str">
        <f>IF(K122="","",VLOOKUP(K122,学校番号!$B$2:$D$500,2))</f>
        <v/>
      </c>
      <c r="N122" s="21" t="str">
        <f t="shared" si="4"/>
        <v/>
      </c>
      <c r="O122" s="18" t="str">
        <f t="shared" si="5"/>
        <v>_____</v>
      </c>
      <c r="P122" s="35"/>
      <c r="Q122" s="36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2:26" ht="14.85" customHeight="1">
      <c r="B123" s="8">
        <v>116</v>
      </c>
      <c r="C123" s="5"/>
      <c r="D123" s="5"/>
      <c r="E123" s="45"/>
      <c r="F123" s="45"/>
      <c r="G123" s="45"/>
      <c r="H123" s="11"/>
      <c r="I123" s="5"/>
      <c r="J123" s="4"/>
      <c r="K123" s="11"/>
      <c r="L123" s="17"/>
      <c r="M123" s="12" t="str">
        <f>IF(K123="","",VLOOKUP(K123,学校番号!$B$2:$D$500,2))</f>
        <v/>
      </c>
      <c r="N123" s="21" t="str">
        <f t="shared" si="4"/>
        <v/>
      </c>
      <c r="O123" s="18" t="str">
        <f t="shared" si="5"/>
        <v>_____</v>
      </c>
      <c r="P123" s="35"/>
      <c r="Q123" s="36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2:26" ht="14.85" customHeight="1">
      <c r="B124" s="8">
        <v>117</v>
      </c>
      <c r="C124" s="5"/>
      <c r="D124" s="5"/>
      <c r="E124" s="45"/>
      <c r="F124" s="45"/>
      <c r="G124" s="45"/>
      <c r="H124" s="11"/>
      <c r="I124" s="5"/>
      <c r="J124" s="4"/>
      <c r="K124" s="11"/>
      <c r="L124" s="17"/>
      <c r="M124" s="12" t="str">
        <f>IF(K124="","",VLOOKUP(K124,学校番号!$B$2:$D$500,2))</f>
        <v/>
      </c>
      <c r="N124" s="21" t="str">
        <f t="shared" si="4"/>
        <v/>
      </c>
      <c r="O124" s="18" t="str">
        <f t="shared" si="5"/>
        <v>_____</v>
      </c>
      <c r="P124" s="35"/>
      <c r="Q124" s="36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2:26" ht="14.85" customHeight="1">
      <c r="B125" s="8">
        <v>118</v>
      </c>
      <c r="C125" s="5"/>
      <c r="D125" s="5"/>
      <c r="E125" s="45"/>
      <c r="F125" s="45"/>
      <c r="G125" s="45"/>
      <c r="H125" s="11"/>
      <c r="I125" s="5"/>
      <c r="J125" s="4"/>
      <c r="K125" s="11"/>
      <c r="L125" s="17"/>
      <c r="M125" s="12" t="str">
        <f>IF(K125="","",VLOOKUP(K125,学校番号!$B$2:$D$500,2))</f>
        <v/>
      </c>
      <c r="N125" s="21" t="str">
        <f t="shared" si="4"/>
        <v/>
      </c>
      <c r="O125" s="18" t="str">
        <f t="shared" si="5"/>
        <v>_____</v>
      </c>
      <c r="P125" s="35"/>
      <c r="Q125" s="36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2:26" ht="14.85" customHeight="1">
      <c r="B126" s="8">
        <v>119</v>
      </c>
      <c r="C126" s="5"/>
      <c r="D126" s="5"/>
      <c r="E126" s="45"/>
      <c r="F126" s="45"/>
      <c r="G126" s="45"/>
      <c r="H126" s="11"/>
      <c r="I126" s="5"/>
      <c r="J126" s="4"/>
      <c r="K126" s="11"/>
      <c r="L126" s="17"/>
      <c r="M126" s="12" t="str">
        <f>IF(K126="","",VLOOKUP(K126,学校番号!$B$2:$D$500,2))</f>
        <v/>
      </c>
      <c r="N126" s="21" t="str">
        <f t="shared" si="4"/>
        <v/>
      </c>
      <c r="O126" s="18" t="str">
        <f t="shared" si="5"/>
        <v>_____</v>
      </c>
      <c r="P126" s="35"/>
      <c r="Q126" s="36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2:26" ht="14.85" customHeight="1">
      <c r="B127" s="8">
        <v>120</v>
      </c>
      <c r="C127" s="5"/>
      <c r="D127" s="5"/>
      <c r="E127" s="45"/>
      <c r="F127" s="45"/>
      <c r="G127" s="45"/>
      <c r="H127" s="11"/>
      <c r="I127" s="5"/>
      <c r="J127" s="4"/>
      <c r="K127" s="11"/>
      <c r="L127" s="17"/>
      <c r="M127" s="12" t="str">
        <f>IF(K127="","",VLOOKUP(K127,学校番号!$B$2:$D$500,2))</f>
        <v/>
      </c>
      <c r="N127" s="21" t="str">
        <f t="shared" si="4"/>
        <v/>
      </c>
      <c r="O127" s="18" t="str">
        <f t="shared" si="5"/>
        <v>_____</v>
      </c>
      <c r="P127" s="35"/>
      <c r="Q127" s="36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2:26" ht="14.85" customHeight="1">
      <c r="B128" s="8">
        <v>121</v>
      </c>
      <c r="C128" s="5"/>
      <c r="D128" s="5"/>
      <c r="E128" s="45"/>
      <c r="F128" s="45"/>
      <c r="G128" s="45"/>
      <c r="H128" s="11"/>
      <c r="I128" s="5"/>
      <c r="J128" s="4"/>
      <c r="K128" s="11"/>
      <c r="L128" s="17"/>
      <c r="M128" s="12" t="str">
        <f>IF(K128="","",VLOOKUP(K128,学校番号!$B$2:$D$500,2))</f>
        <v/>
      </c>
      <c r="N128" s="21" t="str">
        <f t="shared" si="4"/>
        <v/>
      </c>
      <c r="O128" s="18" t="str">
        <f t="shared" si="5"/>
        <v>_____</v>
      </c>
      <c r="P128" s="35"/>
      <c r="Q128" s="36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2:26" ht="14.85" customHeight="1">
      <c r="B129" s="8">
        <v>122</v>
      </c>
      <c r="C129" s="5"/>
      <c r="D129" s="5"/>
      <c r="E129" s="45"/>
      <c r="F129" s="45"/>
      <c r="G129" s="45"/>
      <c r="H129" s="11"/>
      <c r="I129" s="5"/>
      <c r="J129" s="4"/>
      <c r="K129" s="11"/>
      <c r="L129" s="17"/>
      <c r="M129" s="12" t="str">
        <f>IF(K129="","",VLOOKUP(K129,学校番号!$B$2:$D$500,2))</f>
        <v/>
      </c>
      <c r="N129" s="21" t="str">
        <f t="shared" si="4"/>
        <v/>
      </c>
      <c r="O129" s="18" t="str">
        <f t="shared" si="5"/>
        <v>_____</v>
      </c>
      <c r="P129" s="35"/>
      <c r="Q129" s="36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2:26" ht="14.85" customHeight="1">
      <c r="B130" s="8">
        <v>123</v>
      </c>
      <c r="C130" s="5"/>
      <c r="D130" s="5"/>
      <c r="E130" s="45"/>
      <c r="F130" s="45"/>
      <c r="G130" s="45"/>
      <c r="H130" s="11"/>
      <c r="I130" s="5"/>
      <c r="J130" s="4"/>
      <c r="K130" s="11"/>
      <c r="L130" s="17"/>
      <c r="M130" s="12" t="str">
        <f>IF(K130="","",VLOOKUP(K130,学校番号!$B$2:$D$500,2))</f>
        <v/>
      </c>
      <c r="N130" s="21" t="str">
        <f t="shared" si="4"/>
        <v/>
      </c>
      <c r="O130" s="18" t="str">
        <f t="shared" si="5"/>
        <v>_____</v>
      </c>
      <c r="P130" s="35"/>
      <c r="Q130" s="36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2:26" ht="14.85" customHeight="1">
      <c r="B131" s="8">
        <v>124</v>
      </c>
      <c r="C131" s="5"/>
      <c r="D131" s="5"/>
      <c r="E131" s="45"/>
      <c r="F131" s="45"/>
      <c r="G131" s="45"/>
      <c r="H131" s="11"/>
      <c r="I131" s="5"/>
      <c r="J131" s="4"/>
      <c r="K131" s="11"/>
      <c r="L131" s="17"/>
      <c r="M131" s="12" t="str">
        <f>IF(K131="","",VLOOKUP(K131,学校番号!$B$2:$D$500,2))</f>
        <v/>
      </c>
      <c r="N131" s="21" t="str">
        <f t="shared" si="4"/>
        <v/>
      </c>
      <c r="O131" s="18" t="str">
        <f t="shared" si="5"/>
        <v>_____</v>
      </c>
      <c r="P131" s="35"/>
      <c r="Q131" s="36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2:26" ht="14.85" customHeight="1">
      <c r="B132" s="8">
        <v>125</v>
      </c>
      <c r="C132" s="5"/>
      <c r="D132" s="5"/>
      <c r="E132" s="45"/>
      <c r="F132" s="45"/>
      <c r="G132" s="45"/>
      <c r="H132" s="11"/>
      <c r="I132" s="5"/>
      <c r="J132" s="4"/>
      <c r="K132" s="11"/>
      <c r="L132" s="17"/>
      <c r="M132" s="12" t="str">
        <f>IF(K132="","",VLOOKUP(K132,学校番号!$B$2:$D$500,2))</f>
        <v/>
      </c>
      <c r="N132" s="21" t="str">
        <f t="shared" si="4"/>
        <v/>
      </c>
      <c r="O132" s="18" t="str">
        <f t="shared" si="5"/>
        <v>_____</v>
      </c>
      <c r="P132" s="35"/>
      <c r="Q132" s="36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2:26" ht="14.85" customHeight="1">
      <c r="B133" s="8">
        <v>126</v>
      </c>
      <c r="C133" s="5"/>
      <c r="D133" s="5"/>
      <c r="E133" s="45"/>
      <c r="F133" s="45"/>
      <c r="G133" s="45"/>
      <c r="H133" s="11"/>
      <c r="I133" s="5"/>
      <c r="J133" s="4"/>
      <c r="K133" s="11"/>
      <c r="L133" s="17"/>
      <c r="M133" s="12" t="str">
        <f>IF(K133="","",VLOOKUP(K133,学校番号!$B$2:$D$500,2))</f>
        <v/>
      </c>
      <c r="N133" s="21" t="str">
        <f t="shared" si="4"/>
        <v/>
      </c>
      <c r="O133" s="18" t="str">
        <f t="shared" si="5"/>
        <v>_____</v>
      </c>
      <c r="P133" s="35"/>
      <c r="Q133" s="36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2:26" ht="14.85" customHeight="1">
      <c r="B134" s="8">
        <v>127</v>
      </c>
      <c r="C134" s="5"/>
      <c r="D134" s="5"/>
      <c r="E134" s="45"/>
      <c r="F134" s="45"/>
      <c r="G134" s="45"/>
      <c r="H134" s="11"/>
      <c r="I134" s="5"/>
      <c r="J134" s="4"/>
      <c r="K134" s="11"/>
      <c r="L134" s="17"/>
      <c r="M134" s="12" t="str">
        <f>IF(K134="","",VLOOKUP(K134,学校番号!$B$2:$D$500,2))</f>
        <v/>
      </c>
      <c r="N134" s="21" t="str">
        <f t="shared" si="4"/>
        <v/>
      </c>
      <c r="O134" s="18" t="str">
        <f t="shared" si="5"/>
        <v>_____</v>
      </c>
      <c r="P134" s="35"/>
      <c r="Q134" s="36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2:26" ht="14.85" customHeight="1">
      <c r="B135" s="8">
        <v>128</v>
      </c>
      <c r="C135" s="5"/>
      <c r="D135" s="5"/>
      <c r="E135" s="45"/>
      <c r="F135" s="45"/>
      <c r="G135" s="45"/>
      <c r="H135" s="11"/>
      <c r="I135" s="5"/>
      <c r="J135" s="4"/>
      <c r="K135" s="11"/>
      <c r="L135" s="17"/>
      <c r="M135" s="12" t="str">
        <f>IF(K135="","",VLOOKUP(K135,学校番号!$B$2:$D$500,2))</f>
        <v/>
      </c>
      <c r="N135" s="21" t="str">
        <f t="shared" si="4"/>
        <v/>
      </c>
      <c r="O135" s="18" t="str">
        <f t="shared" si="5"/>
        <v>_____</v>
      </c>
      <c r="P135" s="35"/>
      <c r="Q135" s="36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2:26" ht="14.85" customHeight="1">
      <c r="B136" s="8">
        <v>129</v>
      </c>
      <c r="C136" s="5"/>
      <c r="D136" s="5"/>
      <c r="E136" s="45"/>
      <c r="F136" s="45"/>
      <c r="G136" s="45"/>
      <c r="H136" s="11"/>
      <c r="I136" s="5"/>
      <c r="J136" s="4"/>
      <c r="K136" s="11"/>
      <c r="L136" s="17"/>
      <c r="M136" s="12" t="str">
        <f>IF(K136="","",VLOOKUP(K136,学校番号!$B$2:$D$500,2))</f>
        <v/>
      </c>
      <c r="N136" s="21" t="str">
        <f t="shared" ref="N136:N199" si="6">IF(L136="","",ASC(L136)&amp;"年")</f>
        <v/>
      </c>
      <c r="O136" s="18" t="str">
        <f t="shared" si="5"/>
        <v>_____</v>
      </c>
      <c r="P136" s="35"/>
      <c r="Q136" s="36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2:26" ht="14.85" customHeight="1">
      <c r="B137" s="8">
        <v>130</v>
      </c>
      <c r="C137" s="5"/>
      <c r="D137" s="5"/>
      <c r="E137" s="45"/>
      <c r="F137" s="45"/>
      <c r="G137" s="45"/>
      <c r="H137" s="11"/>
      <c r="I137" s="5"/>
      <c r="J137" s="4"/>
      <c r="K137" s="11"/>
      <c r="L137" s="17"/>
      <c r="M137" s="12" t="str">
        <f>IF(K137="","",VLOOKUP(K137,学校番号!$B$2:$D$500,2))</f>
        <v/>
      </c>
      <c r="N137" s="21" t="str">
        <f t="shared" si="6"/>
        <v/>
      </c>
      <c r="O137" s="18" t="str">
        <f t="shared" ref="O137:O200" si="7">K137&amp;"_"&amp;N137&amp;"_"&amp;C137&amp;"_"&amp;E137&amp;F137&amp;G137&amp;"_"&amp;I137&amp;"_"&amp;M137</f>
        <v>_____</v>
      </c>
      <c r="P137" s="35"/>
      <c r="Q137" s="36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2:26" ht="14.85" customHeight="1">
      <c r="B138" s="8">
        <v>131</v>
      </c>
      <c r="C138" s="5"/>
      <c r="D138" s="5"/>
      <c r="E138" s="45"/>
      <c r="F138" s="45"/>
      <c r="G138" s="45"/>
      <c r="H138" s="11"/>
      <c r="I138" s="5"/>
      <c r="J138" s="4"/>
      <c r="K138" s="11"/>
      <c r="L138" s="17"/>
      <c r="M138" s="12" t="str">
        <f>IF(K138="","",VLOOKUP(K138,学校番号!$B$2:$D$500,2))</f>
        <v/>
      </c>
      <c r="N138" s="21" t="str">
        <f t="shared" si="6"/>
        <v/>
      </c>
      <c r="O138" s="18" t="str">
        <f t="shared" si="7"/>
        <v>_____</v>
      </c>
      <c r="P138" s="35"/>
      <c r="Q138" s="36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2:26" ht="14.85" customHeight="1">
      <c r="B139" s="8">
        <v>132</v>
      </c>
      <c r="C139" s="5"/>
      <c r="D139" s="5"/>
      <c r="E139" s="45"/>
      <c r="F139" s="45"/>
      <c r="G139" s="45"/>
      <c r="H139" s="11"/>
      <c r="I139" s="5"/>
      <c r="J139" s="4"/>
      <c r="K139" s="11"/>
      <c r="L139" s="17"/>
      <c r="M139" s="12" t="str">
        <f>IF(K139="","",VLOOKUP(K139,学校番号!$B$2:$D$500,2))</f>
        <v/>
      </c>
      <c r="N139" s="21" t="str">
        <f t="shared" si="6"/>
        <v/>
      </c>
      <c r="O139" s="18" t="str">
        <f t="shared" si="7"/>
        <v>_____</v>
      </c>
      <c r="P139" s="35"/>
      <c r="Q139" s="36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2:26" ht="14.85" customHeight="1">
      <c r="B140" s="8">
        <v>133</v>
      </c>
      <c r="C140" s="5"/>
      <c r="D140" s="5"/>
      <c r="E140" s="45"/>
      <c r="F140" s="45"/>
      <c r="G140" s="45"/>
      <c r="H140" s="11"/>
      <c r="I140" s="5"/>
      <c r="J140" s="4"/>
      <c r="K140" s="11"/>
      <c r="L140" s="17"/>
      <c r="M140" s="12" t="str">
        <f>IF(K140="","",VLOOKUP(K140,学校番号!$B$2:$D$500,2))</f>
        <v/>
      </c>
      <c r="N140" s="21" t="str">
        <f t="shared" si="6"/>
        <v/>
      </c>
      <c r="O140" s="18" t="str">
        <f t="shared" si="7"/>
        <v>_____</v>
      </c>
      <c r="P140" s="35"/>
      <c r="Q140" s="36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2:26" ht="14.85" customHeight="1">
      <c r="B141" s="8">
        <v>134</v>
      </c>
      <c r="C141" s="5"/>
      <c r="D141" s="5"/>
      <c r="E141" s="45"/>
      <c r="F141" s="45"/>
      <c r="G141" s="45"/>
      <c r="H141" s="11"/>
      <c r="I141" s="5"/>
      <c r="J141" s="4"/>
      <c r="K141" s="11"/>
      <c r="L141" s="17"/>
      <c r="M141" s="12" t="str">
        <f>IF(K141="","",VLOOKUP(K141,学校番号!$B$2:$D$500,2))</f>
        <v/>
      </c>
      <c r="N141" s="21" t="str">
        <f t="shared" si="6"/>
        <v/>
      </c>
      <c r="O141" s="18" t="str">
        <f t="shared" si="7"/>
        <v>_____</v>
      </c>
      <c r="P141" s="35"/>
      <c r="Q141" s="36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2:26" ht="14.85" customHeight="1">
      <c r="B142" s="8">
        <v>135</v>
      </c>
      <c r="C142" s="5"/>
      <c r="D142" s="5"/>
      <c r="E142" s="45"/>
      <c r="F142" s="45"/>
      <c r="G142" s="45"/>
      <c r="H142" s="11"/>
      <c r="I142" s="5"/>
      <c r="J142" s="4"/>
      <c r="K142" s="11"/>
      <c r="L142" s="17"/>
      <c r="M142" s="12" t="str">
        <f>IF(K142="","",VLOOKUP(K142,学校番号!$B$2:$D$500,2))</f>
        <v/>
      </c>
      <c r="N142" s="21" t="str">
        <f t="shared" si="6"/>
        <v/>
      </c>
      <c r="O142" s="18" t="str">
        <f t="shared" si="7"/>
        <v>_____</v>
      </c>
      <c r="P142" s="35"/>
      <c r="Q142" s="36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2:26" ht="14.85" customHeight="1">
      <c r="B143" s="8">
        <v>136</v>
      </c>
      <c r="C143" s="5"/>
      <c r="D143" s="5"/>
      <c r="E143" s="45"/>
      <c r="F143" s="45"/>
      <c r="G143" s="45"/>
      <c r="H143" s="11"/>
      <c r="I143" s="5"/>
      <c r="J143" s="4"/>
      <c r="K143" s="11"/>
      <c r="L143" s="17"/>
      <c r="M143" s="12" t="str">
        <f>IF(K143="","",VLOOKUP(K143,学校番号!$B$2:$D$500,2))</f>
        <v/>
      </c>
      <c r="N143" s="21" t="str">
        <f t="shared" si="6"/>
        <v/>
      </c>
      <c r="O143" s="18" t="str">
        <f t="shared" si="7"/>
        <v>_____</v>
      </c>
      <c r="P143" s="35"/>
      <c r="Q143" s="36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2:26" ht="14.85" customHeight="1">
      <c r="B144" s="8">
        <v>137</v>
      </c>
      <c r="C144" s="5"/>
      <c r="D144" s="5"/>
      <c r="E144" s="45"/>
      <c r="F144" s="45"/>
      <c r="G144" s="45"/>
      <c r="H144" s="11"/>
      <c r="I144" s="5"/>
      <c r="J144" s="4"/>
      <c r="K144" s="11"/>
      <c r="L144" s="17"/>
      <c r="M144" s="12" t="str">
        <f>IF(K144="","",VLOOKUP(K144,学校番号!$B$2:$D$500,2))</f>
        <v/>
      </c>
      <c r="N144" s="21" t="str">
        <f t="shared" si="6"/>
        <v/>
      </c>
      <c r="O144" s="18" t="str">
        <f t="shared" si="7"/>
        <v>_____</v>
      </c>
      <c r="P144" s="35"/>
      <c r="Q144" s="36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2:26" ht="14.85" customHeight="1">
      <c r="B145" s="8">
        <v>138</v>
      </c>
      <c r="C145" s="5"/>
      <c r="D145" s="5"/>
      <c r="E145" s="45"/>
      <c r="F145" s="45"/>
      <c r="G145" s="45"/>
      <c r="H145" s="11"/>
      <c r="I145" s="5"/>
      <c r="J145" s="4"/>
      <c r="K145" s="11"/>
      <c r="L145" s="17"/>
      <c r="M145" s="12" t="str">
        <f>IF(K145="","",VLOOKUP(K145,学校番号!$B$2:$D$500,2))</f>
        <v/>
      </c>
      <c r="N145" s="21" t="str">
        <f t="shared" si="6"/>
        <v/>
      </c>
      <c r="O145" s="18" t="str">
        <f t="shared" si="7"/>
        <v>_____</v>
      </c>
      <c r="P145" s="35"/>
      <c r="Q145" s="36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2:26" ht="14.85" customHeight="1">
      <c r="B146" s="8">
        <v>139</v>
      </c>
      <c r="C146" s="5"/>
      <c r="D146" s="5"/>
      <c r="E146" s="45"/>
      <c r="F146" s="45"/>
      <c r="G146" s="45"/>
      <c r="H146" s="11"/>
      <c r="I146" s="5"/>
      <c r="J146" s="4"/>
      <c r="K146" s="11"/>
      <c r="L146" s="17"/>
      <c r="M146" s="12" t="str">
        <f>IF(K146="","",VLOOKUP(K146,学校番号!$B$2:$D$500,2))</f>
        <v/>
      </c>
      <c r="N146" s="21" t="str">
        <f t="shared" si="6"/>
        <v/>
      </c>
      <c r="O146" s="18" t="str">
        <f t="shared" si="7"/>
        <v>_____</v>
      </c>
      <c r="P146" s="35"/>
      <c r="Q146" s="36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2:26" ht="14.85" customHeight="1">
      <c r="B147" s="8">
        <v>140</v>
      </c>
      <c r="C147" s="5"/>
      <c r="D147" s="5"/>
      <c r="E147" s="45"/>
      <c r="F147" s="45"/>
      <c r="G147" s="45"/>
      <c r="H147" s="11"/>
      <c r="I147" s="5"/>
      <c r="J147" s="4"/>
      <c r="K147" s="11"/>
      <c r="L147" s="17"/>
      <c r="M147" s="12" t="str">
        <f>IF(K147="","",VLOOKUP(K147,学校番号!$B$2:$D$500,2))</f>
        <v/>
      </c>
      <c r="N147" s="21" t="str">
        <f t="shared" si="6"/>
        <v/>
      </c>
      <c r="O147" s="18" t="str">
        <f t="shared" si="7"/>
        <v>_____</v>
      </c>
      <c r="P147" s="35"/>
      <c r="Q147" s="36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2:26" ht="14.85" customHeight="1">
      <c r="B148" s="8">
        <v>141</v>
      </c>
      <c r="C148" s="5"/>
      <c r="D148" s="5"/>
      <c r="E148" s="45"/>
      <c r="F148" s="45"/>
      <c r="G148" s="45"/>
      <c r="H148" s="11"/>
      <c r="I148" s="5"/>
      <c r="J148" s="4"/>
      <c r="K148" s="11"/>
      <c r="L148" s="17"/>
      <c r="M148" s="12" t="str">
        <f>IF(K148="","",VLOOKUP(K148,学校番号!$B$2:$D$500,2))</f>
        <v/>
      </c>
      <c r="N148" s="21" t="str">
        <f t="shared" si="6"/>
        <v/>
      </c>
      <c r="O148" s="18" t="str">
        <f t="shared" si="7"/>
        <v>_____</v>
      </c>
      <c r="P148" s="35"/>
      <c r="Q148" s="36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2:26" ht="14.85" customHeight="1">
      <c r="B149" s="8">
        <v>142</v>
      </c>
      <c r="C149" s="5"/>
      <c r="D149" s="5"/>
      <c r="E149" s="45"/>
      <c r="F149" s="45"/>
      <c r="G149" s="45"/>
      <c r="H149" s="11"/>
      <c r="I149" s="5"/>
      <c r="J149" s="4"/>
      <c r="K149" s="11"/>
      <c r="L149" s="17"/>
      <c r="M149" s="12" t="str">
        <f>IF(K149="","",VLOOKUP(K149,学校番号!$B$2:$D$500,2))</f>
        <v/>
      </c>
      <c r="N149" s="21" t="str">
        <f t="shared" si="6"/>
        <v/>
      </c>
      <c r="O149" s="18" t="str">
        <f t="shared" si="7"/>
        <v>_____</v>
      </c>
      <c r="P149" s="35"/>
      <c r="Q149" s="36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2:26" ht="14.85" customHeight="1">
      <c r="B150" s="8">
        <v>143</v>
      </c>
      <c r="C150" s="5"/>
      <c r="D150" s="5"/>
      <c r="E150" s="45"/>
      <c r="F150" s="45"/>
      <c r="G150" s="45"/>
      <c r="H150" s="11"/>
      <c r="I150" s="5"/>
      <c r="J150" s="4"/>
      <c r="K150" s="11"/>
      <c r="L150" s="17"/>
      <c r="M150" s="12" t="str">
        <f>IF(K150="","",VLOOKUP(K150,学校番号!$B$2:$D$500,2))</f>
        <v/>
      </c>
      <c r="N150" s="21" t="str">
        <f t="shared" si="6"/>
        <v/>
      </c>
      <c r="O150" s="18" t="str">
        <f t="shared" si="7"/>
        <v>_____</v>
      </c>
      <c r="P150" s="35"/>
      <c r="Q150" s="36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2:26" ht="14.85" customHeight="1">
      <c r="B151" s="8">
        <v>144</v>
      </c>
      <c r="C151" s="5"/>
      <c r="D151" s="5"/>
      <c r="E151" s="45"/>
      <c r="F151" s="45"/>
      <c r="G151" s="45"/>
      <c r="H151" s="11"/>
      <c r="I151" s="5"/>
      <c r="J151" s="4"/>
      <c r="K151" s="11"/>
      <c r="L151" s="17"/>
      <c r="M151" s="12" t="str">
        <f>IF(K151="","",VLOOKUP(K151,学校番号!$B$2:$D$500,2))</f>
        <v/>
      </c>
      <c r="N151" s="21" t="str">
        <f t="shared" si="6"/>
        <v/>
      </c>
      <c r="O151" s="18" t="str">
        <f t="shared" si="7"/>
        <v>_____</v>
      </c>
      <c r="P151" s="35"/>
      <c r="Q151" s="36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2:26" ht="14.85" customHeight="1">
      <c r="B152" s="8">
        <v>145</v>
      </c>
      <c r="C152" s="5"/>
      <c r="D152" s="5"/>
      <c r="E152" s="45"/>
      <c r="F152" s="45"/>
      <c r="G152" s="45"/>
      <c r="H152" s="11"/>
      <c r="I152" s="5"/>
      <c r="J152" s="4"/>
      <c r="K152" s="11"/>
      <c r="L152" s="17"/>
      <c r="M152" s="12" t="str">
        <f>IF(K152="","",VLOOKUP(K152,学校番号!$B$2:$D$500,2))</f>
        <v/>
      </c>
      <c r="N152" s="21" t="str">
        <f t="shared" si="6"/>
        <v/>
      </c>
      <c r="O152" s="18" t="str">
        <f t="shared" si="7"/>
        <v>_____</v>
      </c>
      <c r="P152" s="35"/>
      <c r="Q152" s="36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2:26" ht="14.85" customHeight="1">
      <c r="B153" s="8">
        <v>146</v>
      </c>
      <c r="C153" s="5"/>
      <c r="D153" s="5"/>
      <c r="E153" s="45"/>
      <c r="F153" s="45"/>
      <c r="G153" s="45"/>
      <c r="H153" s="11"/>
      <c r="I153" s="5"/>
      <c r="J153" s="4"/>
      <c r="K153" s="11"/>
      <c r="L153" s="17"/>
      <c r="M153" s="12" t="str">
        <f>IF(K153="","",VLOOKUP(K153,学校番号!$B$2:$D$500,2))</f>
        <v/>
      </c>
      <c r="N153" s="21" t="str">
        <f t="shared" si="6"/>
        <v/>
      </c>
      <c r="O153" s="18" t="str">
        <f t="shared" si="7"/>
        <v>_____</v>
      </c>
      <c r="P153" s="35"/>
      <c r="Q153" s="36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2:26" ht="14.85" customHeight="1">
      <c r="B154" s="8">
        <v>147</v>
      </c>
      <c r="C154" s="5"/>
      <c r="D154" s="5"/>
      <c r="E154" s="45"/>
      <c r="F154" s="45"/>
      <c r="G154" s="45"/>
      <c r="H154" s="11"/>
      <c r="I154" s="5"/>
      <c r="J154" s="4"/>
      <c r="K154" s="11"/>
      <c r="L154" s="17"/>
      <c r="M154" s="12" t="str">
        <f>IF(K154="","",VLOOKUP(K154,学校番号!$B$2:$D$500,2))</f>
        <v/>
      </c>
      <c r="N154" s="21" t="str">
        <f t="shared" si="6"/>
        <v/>
      </c>
      <c r="O154" s="18" t="str">
        <f t="shared" si="7"/>
        <v>_____</v>
      </c>
      <c r="P154" s="35"/>
      <c r="Q154" s="36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2:26" ht="14.85" customHeight="1">
      <c r="B155" s="8">
        <v>148</v>
      </c>
      <c r="C155" s="5"/>
      <c r="D155" s="5"/>
      <c r="E155" s="45"/>
      <c r="F155" s="45"/>
      <c r="G155" s="45"/>
      <c r="H155" s="11"/>
      <c r="I155" s="5"/>
      <c r="J155" s="4"/>
      <c r="K155" s="11"/>
      <c r="L155" s="17"/>
      <c r="M155" s="12" t="str">
        <f>IF(K155="","",VLOOKUP(K155,学校番号!$B$2:$D$500,2))</f>
        <v/>
      </c>
      <c r="N155" s="21" t="str">
        <f t="shared" si="6"/>
        <v/>
      </c>
      <c r="O155" s="18" t="str">
        <f t="shared" si="7"/>
        <v>_____</v>
      </c>
      <c r="P155" s="35"/>
      <c r="Q155" s="36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2:26" ht="14.85" customHeight="1">
      <c r="B156" s="8">
        <v>149</v>
      </c>
      <c r="C156" s="5"/>
      <c r="D156" s="5"/>
      <c r="E156" s="45"/>
      <c r="F156" s="45"/>
      <c r="G156" s="45"/>
      <c r="H156" s="11"/>
      <c r="I156" s="5"/>
      <c r="J156" s="4"/>
      <c r="K156" s="11"/>
      <c r="L156" s="17"/>
      <c r="M156" s="12" t="str">
        <f>IF(K156="","",VLOOKUP(K156,学校番号!$B$2:$D$500,2))</f>
        <v/>
      </c>
      <c r="N156" s="21" t="str">
        <f t="shared" si="6"/>
        <v/>
      </c>
      <c r="O156" s="18" t="str">
        <f t="shared" si="7"/>
        <v>_____</v>
      </c>
      <c r="P156" s="35"/>
      <c r="Q156" s="36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2:26" ht="14.85" customHeight="1">
      <c r="B157" s="8">
        <v>150</v>
      </c>
      <c r="C157" s="5"/>
      <c r="D157" s="5"/>
      <c r="E157" s="45"/>
      <c r="F157" s="45"/>
      <c r="G157" s="45"/>
      <c r="H157" s="11"/>
      <c r="I157" s="5"/>
      <c r="J157" s="4"/>
      <c r="K157" s="11"/>
      <c r="L157" s="17"/>
      <c r="M157" s="12" t="str">
        <f>IF(K157="","",VLOOKUP(K157,学校番号!$B$2:$D$500,2))</f>
        <v/>
      </c>
      <c r="N157" s="21" t="str">
        <f t="shared" si="6"/>
        <v/>
      </c>
      <c r="O157" s="18" t="str">
        <f t="shared" si="7"/>
        <v>_____</v>
      </c>
      <c r="P157" s="35"/>
      <c r="Q157" s="36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2:26" ht="14.85" customHeight="1">
      <c r="B158" s="8">
        <v>151</v>
      </c>
      <c r="C158" s="5"/>
      <c r="D158" s="5"/>
      <c r="E158" s="45"/>
      <c r="F158" s="45"/>
      <c r="G158" s="45"/>
      <c r="H158" s="11"/>
      <c r="I158" s="5"/>
      <c r="J158" s="4"/>
      <c r="K158" s="11"/>
      <c r="L158" s="17"/>
      <c r="M158" s="12" t="str">
        <f>IF(K158="","",VLOOKUP(K158,学校番号!$B$2:$D$500,2))</f>
        <v/>
      </c>
      <c r="N158" s="21" t="str">
        <f t="shared" si="6"/>
        <v/>
      </c>
      <c r="O158" s="18" t="str">
        <f t="shared" si="7"/>
        <v>_____</v>
      </c>
      <c r="P158" s="35"/>
      <c r="Q158" s="36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2:26" ht="14.85" customHeight="1">
      <c r="B159" s="8">
        <v>152</v>
      </c>
      <c r="C159" s="5"/>
      <c r="D159" s="5"/>
      <c r="E159" s="45"/>
      <c r="F159" s="45"/>
      <c r="G159" s="45"/>
      <c r="H159" s="11"/>
      <c r="I159" s="5"/>
      <c r="J159" s="4"/>
      <c r="K159" s="11"/>
      <c r="L159" s="17"/>
      <c r="M159" s="12" t="str">
        <f>IF(K159="","",VLOOKUP(K159,学校番号!$B$2:$D$500,2))</f>
        <v/>
      </c>
      <c r="N159" s="21" t="str">
        <f t="shared" si="6"/>
        <v/>
      </c>
      <c r="O159" s="18" t="str">
        <f t="shared" si="7"/>
        <v>_____</v>
      </c>
      <c r="P159" s="35"/>
      <c r="Q159" s="36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2:26" ht="14.85" customHeight="1">
      <c r="B160" s="8">
        <v>153</v>
      </c>
      <c r="C160" s="5"/>
      <c r="D160" s="5"/>
      <c r="E160" s="45"/>
      <c r="F160" s="45"/>
      <c r="G160" s="45"/>
      <c r="H160" s="11"/>
      <c r="I160" s="5"/>
      <c r="J160" s="4"/>
      <c r="K160" s="11"/>
      <c r="L160" s="17"/>
      <c r="M160" s="12" t="str">
        <f>IF(K160="","",VLOOKUP(K160,学校番号!$B$2:$D$500,2))</f>
        <v/>
      </c>
      <c r="N160" s="21" t="str">
        <f t="shared" si="6"/>
        <v/>
      </c>
      <c r="O160" s="18" t="str">
        <f t="shared" si="7"/>
        <v>_____</v>
      </c>
      <c r="P160" s="35"/>
      <c r="Q160" s="36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2:26" ht="14.85" customHeight="1">
      <c r="B161" s="8">
        <v>154</v>
      </c>
      <c r="C161" s="5"/>
      <c r="D161" s="5"/>
      <c r="E161" s="45"/>
      <c r="F161" s="45"/>
      <c r="G161" s="45"/>
      <c r="H161" s="11"/>
      <c r="I161" s="5"/>
      <c r="J161" s="4"/>
      <c r="K161" s="11"/>
      <c r="L161" s="17"/>
      <c r="M161" s="12" t="str">
        <f>IF(K161="","",VLOOKUP(K161,学校番号!$B$2:$D$500,2))</f>
        <v/>
      </c>
      <c r="N161" s="21" t="str">
        <f t="shared" si="6"/>
        <v/>
      </c>
      <c r="O161" s="18" t="str">
        <f t="shared" si="7"/>
        <v>_____</v>
      </c>
      <c r="P161" s="35"/>
      <c r="Q161" s="36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2:26" ht="14.85" customHeight="1">
      <c r="B162" s="8">
        <v>155</v>
      </c>
      <c r="C162" s="5"/>
      <c r="D162" s="5"/>
      <c r="E162" s="45"/>
      <c r="F162" s="45"/>
      <c r="G162" s="45"/>
      <c r="H162" s="11"/>
      <c r="I162" s="5"/>
      <c r="J162" s="4"/>
      <c r="K162" s="11"/>
      <c r="L162" s="17"/>
      <c r="M162" s="12" t="str">
        <f>IF(K162="","",VLOOKUP(K162,学校番号!$B$2:$D$500,2))</f>
        <v/>
      </c>
      <c r="N162" s="21" t="str">
        <f t="shared" si="6"/>
        <v/>
      </c>
      <c r="O162" s="18" t="str">
        <f t="shared" si="7"/>
        <v>_____</v>
      </c>
      <c r="P162" s="35"/>
      <c r="Q162" s="36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2:26" ht="14.85" customHeight="1">
      <c r="B163" s="8">
        <v>156</v>
      </c>
      <c r="C163" s="5"/>
      <c r="D163" s="5"/>
      <c r="E163" s="45"/>
      <c r="F163" s="45"/>
      <c r="G163" s="45"/>
      <c r="H163" s="11"/>
      <c r="I163" s="5"/>
      <c r="J163" s="4"/>
      <c r="K163" s="11"/>
      <c r="L163" s="17"/>
      <c r="M163" s="12" t="str">
        <f>IF(K163="","",VLOOKUP(K163,学校番号!$B$2:$D$500,2))</f>
        <v/>
      </c>
      <c r="N163" s="21" t="str">
        <f t="shared" si="6"/>
        <v/>
      </c>
      <c r="O163" s="18" t="str">
        <f t="shared" si="7"/>
        <v>_____</v>
      </c>
      <c r="P163" s="35"/>
      <c r="Q163" s="36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2:26" ht="14.85" customHeight="1">
      <c r="B164" s="8">
        <v>157</v>
      </c>
      <c r="C164" s="5"/>
      <c r="D164" s="5"/>
      <c r="E164" s="45"/>
      <c r="F164" s="45"/>
      <c r="G164" s="45"/>
      <c r="H164" s="11"/>
      <c r="I164" s="5"/>
      <c r="J164" s="4"/>
      <c r="K164" s="11"/>
      <c r="L164" s="17"/>
      <c r="M164" s="12" t="str">
        <f>IF(K164="","",VLOOKUP(K164,学校番号!$B$2:$D$500,2))</f>
        <v/>
      </c>
      <c r="N164" s="21" t="str">
        <f t="shared" si="6"/>
        <v/>
      </c>
      <c r="O164" s="18" t="str">
        <f t="shared" si="7"/>
        <v>_____</v>
      </c>
      <c r="P164" s="35"/>
      <c r="Q164" s="36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2:26" ht="14.85" customHeight="1">
      <c r="B165" s="8">
        <v>158</v>
      </c>
      <c r="C165" s="5"/>
      <c r="D165" s="5"/>
      <c r="E165" s="45"/>
      <c r="F165" s="45"/>
      <c r="G165" s="45"/>
      <c r="H165" s="11"/>
      <c r="I165" s="5"/>
      <c r="J165" s="4"/>
      <c r="K165" s="11"/>
      <c r="L165" s="17"/>
      <c r="M165" s="12" t="str">
        <f>IF(K165="","",VLOOKUP(K165,学校番号!$B$2:$D$500,2))</f>
        <v/>
      </c>
      <c r="N165" s="21" t="str">
        <f t="shared" si="6"/>
        <v/>
      </c>
      <c r="O165" s="18" t="str">
        <f t="shared" si="7"/>
        <v>_____</v>
      </c>
      <c r="P165" s="35"/>
      <c r="Q165" s="36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2:26" ht="14.85" customHeight="1">
      <c r="B166" s="8">
        <v>159</v>
      </c>
      <c r="C166" s="5"/>
      <c r="D166" s="5"/>
      <c r="E166" s="45"/>
      <c r="F166" s="45"/>
      <c r="G166" s="45"/>
      <c r="H166" s="11"/>
      <c r="I166" s="5"/>
      <c r="J166" s="4"/>
      <c r="K166" s="11"/>
      <c r="L166" s="17"/>
      <c r="M166" s="12" t="str">
        <f>IF(K166="","",VLOOKUP(K166,学校番号!$B$2:$D$500,2))</f>
        <v/>
      </c>
      <c r="N166" s="21" t="str">
        <f t="shared" si="6"/>
        <v/>
      </c>
      <c r="O166" s="18" t="str">
        <f t="shared" si="7"/>
        <v>_____</v>
      </c>
      <c r="P166" s="35"/>
      <c r="Q166" s="36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2:26" ht="14.85" customHeight="1">
      <c r="B167" s="8">
        <v>160</v>
      </c>
      <c r="C167" s="5"/>
      <c r="D167" s="5"/>
      <c r="E167" s="45"/>
      <c r="F167" s="45"/>
      <c r="G167" s="45"/>
      <c r="H167" s="11"/>
      <c r="I167" s="5"/>
      <c r="J167" s="4"/>
      <c r="K167" s="11"/>
      <c r="L167" s="17"/>
      <c r="M167" s="12" t="str">
        <f>IF(K167="","",VLOOKUP(K167,学校番号!$B$2:$D$500,2))</f>
        <v/>
      </c>
      <c r="N167" s="21" t="str">
        <f t="shared" si="6"/>
        <v/>
      </c>
      <c r="O167" s="18" t="str">
        <f t="shared" si="7"/>
        <v>_____</v>
      </c>
      <c r="P167" s="35"/>
      <c r="Q167" s="36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2:26" ht="14.85" customHeight="1">
      <c r="B168" s="8">
        <v>161</v>
      </c>
      <c r="C168" s="4"/>
      <c r="D168" s="4"/>
      <c r="E168" s="45"/>
      <c r="F168" s="45"/>
      <c r="G168" s="45"/>
      <c r="H168" s="11"/>
      <c r="I168" s="4"/>
      <c r="J168" s="4"/>
      <c r="K168" s="11"/>
      <c r="L168" s="11"/>
      <c r="M168" s="12" t="str">
        <f>IF(K168="","",VLOOKUP(K168,学校番号!$B$2:$D$500,2))</f>
        <v/>
      </c>
      <c r="N168" s="21" t="str">
        <f t="shared" si="6"/>
        <v/>
      </c>
      <c r="O168" s="18" t="str">
        <f t="shared" si="7"/>
        <v>_____</v>
      </c>
      <c r="P168" s="35"/>
      <c r="Q168" s="36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2:26" ht="14.85" customHeight="1">
      <c r="B169" s="8">
        <v>162</v>
      </c>
      <c r="C169" s="5"/>
      <c r="D169" s="5"/>
      <c r="E169" s="45"/>
      <c r="F169" s="45"/>
      <c r="G169" s="45"/>
      <c r="H169" s="11"/>
      <c r="I169" s="4"/>
      <c r="J169" s="4"/>
      <c r="K169" s="11"/>
      <c r="L169" s="17"/>
      <c r="M169" s="12" t="str">
        <f>IF(K169="","",VLOOKUP(K169,学校番号!$B$2:$D$500,2))</f>
        <v/>
      </c>
      <c r="N169" s="21" t="str">
        <f t="shared" si="6"/>
        <v/>
      </c>
      <c r="O169" s="18" t="str">
        <f t="shared" si="7"/>
        <v>_____</v>
      </c>
      <c r="P169" s="35"/>
      <c r="Q169" s="36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2:26" ht="14.85" customHeight="1">
      <c r="B170" s="8">
        <v>163</v>
      </c>
      <c r="C170" s="5"/>
      <c r="D170" s="5"/>
      <c r="E170" s="45"/>
      <c r="F170" s="45"/>
      <c r="G170" s="45"/>
      <c r="H170" s="11"/>
      <c r="I170" s="4"/>
      <c r="J170" s="4"/>
      <c r="K170" s="11"/>
      <c r="L170" s="17"/>
      <c r="M170" s="12" t="str">
        <f>IF(K170="","",VLOOKUP(K170,学校番号!$B$2:$D$500,2))</f>
        <v/>
      </c>
      <c r="N170" s="21" t="str">
        <f t="shared" si="6"/>
        <v/>
      </c>
      <c r="O170" s="18" t="str">
        <f t="shared" si="7"/>
        <v>_____</v>
      </c>
      <c r="P170" s="35"/>
      <c r="Q170" s="36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2:26" ht="14.85" customHeight="1">
      <c r="B171" s="8">
        <v>164</v>
      </c>
      <c r="C171" s="5"/>
      <c r="D171" s="5"/>
      <c r="E171" s="45"/>
      <c r="F171" s="45"/>
      <c r="G171" s="45"/>
      <c r="H171" s="11"/>
      <c r="I171" s="5"/>
      <c r="J171" s="4"/>
      <c r="K171" s="11"/>
      <c r="L171" s="17"/>
      <c r="M171" s="12" t="str">
        <f>IF(K171="","",VLOOKUP(K171,学校番号!$B$2:$D$500,2))</f>
        <v/>
      </c>
      <c r="N171" s="21" t="str">
        <f t="shared" si="6"/>
        <v/>
      </c>
      <c r="O171" s="18" t="str">
        <f t="shared" si="7"/>
        <v>_____</v>
      </c>
      <c r="P171" s="35"/>
      <c r="Q171" s="36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2:26" ht="14.85" customHeight="1">
      <c r="B172" s="8">
        <v>165</v>
      </c>
      <c r="C172" s="5"/>
      <c r="D172" s="5"/>
      <c r="E172" s="45"/>
      <c r="F172" s="45"/>
      <c r="G172" s="45"/>
      <c r="H172" s="11"/>
      <c r="I172" s="5"/>
      <c r="J172" s="4"/>
      <c r="K172" s="11"/>
      <c r="L172" s="17"/>
      <c r="M172" s="12" t="str">
        <f>IF(K172="","",VLOOKUP(K172,学校番号!$B$2:$D$500,2))</f>
        <v/>
      </c>
      <c r="N172" s="21" t="str">
        <f t="shared" si="6"/>
        <v/>
      </c>
      <c r="O172" s="18" t="str">
        <f t="shared" si="7"/>
        <v>_____</v>
      </c>
      <c r="P172" s="35"/>
      <c r="Q172" s="36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2:26" ht="14.85" customHeight="1">
      <c r="B173" s="8">
        <v>166</v>
      </c>
      <c r="C173" s="5"/>
      <c r="D173" s="5"/>
      <c r="E173" s="45"/>
      <c r="F173" s="45"/>
      <c r="G173" s="45"/>
      <c r="H173" s="11"/>
      <c r="I173" s="5"/>
      <c r="J173" s="4"/>
      <c r="K173" s="11"/>
      <c r="L173" s="17"/>
      <c r="M173" s="12" t="str">
        <f>IF(K173="","",VLOOKUP(K173,学校番号!$B$2:$D$500,2))</f>
        <v/>
      </c>
      <c r="N173" s="21" t="str">
        <f t="shared" si="6"/>
        <v/>
      </c>
      <c r="O173" s="18" t="str">
        <f t="shared" si="7"/>
        <v>_____</v>
      </c>
      <c r="P173" s="35"/>
      <c r="Q173" s="36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2:26" ht="14.85" customHeight="1">
      <c r="B174" s="8">
        <v>167</v>
      </c>
      <c r="C174" s="5"/>
      <c r="D174" s="5"/>
      <c r="E174" s="45"/>
      <c r="F174" s="45"/>
      <c r="G174" s="45"/>
      <c r="H174" s="11"/>
      <c r="I174" s="5"/>
      <c r="J174" s="4"/>
      <c r="K174" s="11"/>
      <c r="L174" s="17"/>
      <c r="M174" s="12" t="str">
        <f>IF(K174="","",VLOOKUP(K174,学校番号!$B$2:$D$500,2))</f>
        <v/>
      </c>
      <c r="N174" s="21" t="str">
        <f t="shared" si="6"/>
        <v/>
      </c>
      <c r="O174" s="18" t="str">
        <f t="shared" si="7"/>
        <v>_____</v>
      </c>
      <c r="P174" s="35"/>
      <c r="Q174" s="36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2:26" ht="14.85" customHeight="1">
      <c r="B175" s="8">
        <v>168</v>
      </c>
      <c r="C175" s="5"/>
      <c r="D175" s="5"/>
      <c r="E175" s="45"/>
      <c r="F175" s="45"/>
      <c r="G175" s="45"/>
      <c r="H175" s="11"/>
      <c r="I175" s="5"/>
      <c r="J175" s="4"/>
      <c r="K175" s="11"/>
      <c r="L175" s="17"/>
      <c r="M175" s="12" t="str">
        <f>IF(K175="","",VLOOKUP(K175,学校番号!$B$2:$D$500,2))</f>
        <v/>
      </c>
      <c r="N175" s="21" t="str">
        <f t="shared" si="6"/>
        <v/>
      </c>
      <c r="O175" s="18" t="str">
        <f t="shared" si="7"/>
        <v>_____</v>
      </c>
      <c r="P175" s="35"/>
      <c r="Q175" s="36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2:26" ht="14.85" customHeight="1">
      <c r="B176" s="8">
        <v>169</v>
      </c>
      <c r="C176" s="5"/>
      <c r="D176" s="5"/>
      <c r="E176" s="45"/>
      <c r="F176" s="45"/>
      <c r="G176" s="45"/>
      <c r="H176" s="11"/>
      <c r="I176" s="5"/>
      <c r="J176" s="4"/>
      <c r="K176" s="11"/>
      <c r="L176" s="17"/>
      <c r="M176" s="12" t="str">
        <f>IF(K176="","",VLOOKUP(K176,学校番号!$B$2:$D$500,2))</f>
        <v/>
      </c>
      <c r="N176" s="21" t="str">
        <f t="shared" si="6"/>
        <v/>
      </c>
      <c r="O176" s="18" t="str">
        <f t="shared" si="7"/>
        <v>_____</v>
      </c>
      <c r="P176" s="35"/>
      <c r="Q176" s="36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2:26" ht="14.85" customHeight="1">
      <c r="B177" s="8">
        <v>170</v>
      </c>
      <c r="C177" s="5"/>
      <c r="D177" s="5"/>
      <c r="E177" s="45"/>
      <c r="F177" s="45"/>
      <c r="G177" s="45"/>
      <c r="H177" s="11"/>
      <c r="I177" s="5"/>
      <c r="J177" s="4"/>
      <c r="K177" s="11"/>
      <c r="L177" s="17"/>
      <c r="M177" s="12" t="str">
        <f>IF(K177="","",VLOOKUP(K177,学校番号!$B$2:$D$500,2))</f>
        <v/>
      </c>
      <c r="N177" s="21" t="str">
        <f t="shared" si="6"/>
        <v/>
      </c>
      <c r="O177" s="18" t="str">
        <f t="shared" si="7"/>
        <v>_____</v>
      </c>
      <c r="P177" s="35"/>
      <c r="Q177" s="36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2:26" ht="14.85" customHeight="1">
      <c r="B178" s="8">
        <v>171</v>
      </c>
      <c r="C178" s="5"/>
      <c r="D178" s="5"/>
      <c r="E178" s="45"/>
      <c r="F178" s="45"/>
      <c r="G178" s="45"/>
      <c r="H178" s="11"/>
      <c r="I178" s="5"/>
      <c r="J178" s="4"/>
      <c r="K178" s="11"/>
      <c r="L178" s="17"/>
      <c r="M178" s="12" t="str">
        <f>IF(K178="","",VLOOKUP(K178,学校番号!$B$2:$D$500,2))</f>
        <v/>
      </c>
      <c r="N178" s="21" t="str">
        <f t="shared" si="6"/>
        <v/>
      </c>
      <c r="O178" s="18" t="str">
        <f t="shared" si="7"/>
        <v>_____</v>
      </c>
      <c r="P178" s="35"/>
      <c r="Q178" s="36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2:26" ht="14.85" customHeight="1">
      <c r="B179" s="8">
        <v>172</v>
      </c>
      <c r="C179" s="5"/>
      <c r="D179" s="5"/>
      <c r="E179" s="45"/>
      <c r="F179" s="45"/>
      <c r="G179" s="45"/>
      <c r="H179" s="11"/>
      <c r="I179" s="5"/>
      <c r="J179" s="4"/>
      <c r="K179" s="11"/>
      <c r="L179" s="17"/>
      <c r="M179" s="12" t="str">
        <f>IF(K179="","",VLOOKUP(K179,学校番号!$B$2:$D$500,2))</f>
        <v/>
      </c>
      <c r="N179" s="21" t="str">
        <f t="shared" si="6"/>
        <v/>
      </c>
      <c r="O179" s="18" t="str">
        <f t="shared" si="7"/>
        <v>_____</v>
      </c>
      <c r="P179" s="35"/>
      <c r="Q179" s="36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2:26" ht="14.85" customHeight="1">
      <c r="B180" s="8">
        <v>173</v>
      </c>
      <c r="C180" s="5"/>
      <c r="D180" s="5"/>
      <c r="E180" s="45"/>
      <c r="F180" s="45"/>
      <c r="G180" s="45"/>
      <c r="H180" s="11"/>
      <c r="I180" s="5"/>
      <c r="J180" s="4"/>
      <c r="K180" s="11"/>
      <c r="L180" s="17"/>
      <c r="M180" s="12" t="str">
        <f>IF(K180="","",VLOOKUP(K180,学校番号!$B$2:$D$500,2))</f>
        <v/>
      </c>
      <c r="N180" s="21" t="str">
        <f t="shared" si="6"/>
        <v/>
      </c>
      <c r="O180" s="18" t="str">
        <f t="shared" si="7"/>
        <v>_____</v>
      </c>
      <c r="P180" s="35"/>
      <c r="Q180" s="36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2:26" ht="14.85" customHeight="1">
      <c r="B181" s="8">
        <v>174</v>
      </c>
      <c r="C181" s="5"/>
      <c r="D181" s="5"/>
      <c r="E181" s="45"/>
      <c r="F181" s="45"/>
      <c r="G181" s="45"/>
      <c r="H181" s="11"/>
      <c r="I181" s="5"/>
      <c r="J181" s="4"/>
      <c r="K181" s="11"/>
      <c r="L181" s="17"/>
      <c r="M181" s="12" t="str">
        <f>IF(K181="","",VLOOKUP(K181,学校番号!$B$2:$D$500,2))</f>
        <v/>
      </c>
      <c r="N181" s="21" t="str">
        <f t="shared" si="6"/>
        <v/>
      </c>
      <c r="O181" s="18" t="str">
        <f t="shared" si="7"/>
        <v>_____</v>
      </c>
      <c r="P181" s="35"/>
      <c r="Q181" s="36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2:26" ht="14.85" customHeight="1">
      <c r="B182" s="8">
        <v>175</v>
      </c>
      <c r="C182" s="5"/>
      <c r="D182" s="5"/>
      <c r="E182" s="45"/>
      <c r="F182" s="45"/>
      <c r="G182" s="45"/>
      <c r="H182" s="11"/>
      <c r="I182" s="5"/>
      <c r="J182" s="4"/>
      <c r="K182" s="11"/>
      <c r="L182" s="17"/>
      <c r="M182" s="12" t="str">
        <f>IF(K182="","",VLOOKUP(K182,学校番号!$B$2:$D$500,2))</f>
        <v/>
      </c>
      <c r="N182" s="21" t="str">
        <f t="shared" si="6"/>
        <v/>
      </c>
      <c r="O182" s="18" t="str">
        <f t="shared" si="7"/>
        <v>_____</v>
      </c>
      <c r="P182" s="35"/>
      <c r="Q182" s="36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2:26" ht="14.85" customHeight="1">
      <c r="B183" s="8">
        <v>176</v>
      </c>
      <c r="C183" s="5"/>
      <c r="D183" s="5"/>
      <c r="E183" s="45"/>
      <c r="F183" s="45"/>
      <c r="G183" s="45"/>
      <c r="H183" s="11"/>
      <c r="I183" s="5"/>
      <c r="J183" s="4"/>
      <c r="K183" s="11"/>
      <c r="L183" s="17"/>
      <c r="M183" s="12" t="str">
        <f>IF(K183="","",VLOOKUP(K183,学校番号!$B$2:$D$500,2))</f>
        <v/>
      </c>
      <c r="N183" s="21" t="str">
        <f t="shared" si="6"/>
        <v/>
      </c>
      <c r="O183" s="18" t="str">
        <f t="shared" si="7"/>
        <v>_____</v>
      </c>
      <c r="P183" s="35"/>
      <c r="Q183" s="36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2:26" ht="14.85" customHeight="1">
      <c r="B184" s="8">
        <v>177</v>
      </c>
      <c r="C184" s="5"/>
      <c r="D184" s="5"/>
      <c r="E184" s="45"/>
      <c r="F184" s="45"/>
      <c r="G184" s="45"/>
      <c r="H184" s="11"/>
      <c r="I184" s="5"/>
      <c r="J184" s="4"/>
      <c r="K184" s="11"/>
      <c r="L184" s="17"/>
      <c r="M184" s="12" t="str">
        <f>IF(K184="","",VLOOKUP(K184,学校番号!$B$2:$D$500,2))</f>
        <v/>
      </c>
      <c r="N184" s="21" t="str">
        <f t="shared" si="6"/>
        <v/>
      </c>
      <c r="O184" s="18" t="str">
        <f t="shared" si="7"/>
        <v>_____</v>
      </c>
      <c r="P184" s="35"/>
      <c r="Q184" s="36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2:26" ht="14.85" customHeight="1">
      <c r="B185" s="8">
        <v>178</v>
      </c>
      <c r="C185" s="5"/>
      <c r="D185" s="5"/>
      <c r="E185" s="45"/>
      <c r="F185" s="45"/>
      <c r="G185" s="45"/>
      <c r="H185" s="11"/>
      <c r="I185" s="5"/>
      <c r="J185" s="4"/>
      <c r="K185" s="11"/>
      <c r="L185" s="17"/>
      <c r="M185" s="12" t="str">
        <f>IF(K185="","",VLOOKUP(K185,学校番号!$B$2:$D$500,2))</f>
        <v/>
      </c>
      <c r="N185" s="21" t="str">
        <f t="shared" si="6"/>
        <v/>
      </c>
      <c r="O185" s="18" t="str">
        <f t="shared" si="7"/>
        <v>_____</v>
      </c>
      <c r="P185" s="35"/>
      <c r="Q185" s="36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2:26" ht="14.85" customHeight="1">
      <c r="B186" s="8">
        <v>179</v>
      </c>
      <c r="C186" s="5"/>
      <c r="D186" s="5"/>
      <c r="E186" s="45"/>
      <c r="F186" s="45"/>
      <c r="G186" s="45"/>
      <c r="H186" s="11"/>
      <c r="I186" s="5"/>
      <c r="J186" s="4"/>
      <c r="K186" s="11"/>
      <c r="L186" s="17"/>
      <c r="M186" s="12" t="str">
        <f>IF(K186="","",VLOOKUP(K186,学校番号!$B$2:$D$500,2))</f>
        <v/>
      </c>
      <c r="N186" s="21" t="str">
        <f t="shared" si="6"/>
        <v/>
      </c>
      <c r="O186" s="18" t="str">
        <f t="shared" si="7"/>
        <v>_____</v>
      </c>
      <c r="P186" s="35"/>
      <c r="Q186" s="36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2:26" ht="14.85" customHeight="1">
      <c r="B187" s="8">
        <v>180</v>
      </c>
      <c r="C187" s="5"/>
      <c r="D187" s="5"/>
      <c r="E187" s="45"/>
      <c r="F187" s="45"/>
      <c r="G187" s="45"/>
      <c r="H187" s="11"/>
      <c r="I187" s="5"/>
      <c r="J187" s="4"/>
      <c r="K187" s="11"/>
      <c r="L187" s="17"/>
      <c r="M187" s="12" t="str">
        <f>IF(K187="","",VLOOKUP(K187,学校番号!$B$2:$D$500,2))</f>
        <v/>
      </c>
      <c r="N187" s="21" t="str">
        <f t="shared" si="6"/>
        <v/>
      </c>
      <c r="O187" s="18" t="str">
        <f t="shared" si="7"/>
        <v>_____</v>
      </c>
      <c r="P187" s="35"/>
      <c r="Q187" s="36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2:26" ht="14.85" customHeight="1">
      <c r="B188" s="8">
        <v>181</v>
      </c>
      <c r="C188" s="5"/>
      <c r="D188" s="5"/>
      <c r="E188" s="45"/>
      <c r="F188" s="45"/>
      <c r="G188" s="45"/>
      <c r="H188" s="11"/>
      <c r="I188" s="5"/>
      <c r="J188" s="4"/>
      <c r="K188" s="11"/>
      <c r="L188" s="17"/>
      <c r="M188" s="12" t="str">
        <f>IF(K188="","",VLOOKUP(K188,学校番号!$B$2:$D$500,2))</f>
        <v/>
      </c>
      <c r="N188" s="21" t="str">
        <f t="shared" si="6"/>
        <v/>
      </c>
      <c r="O188" s="18" t="str">
        <f t="shared" si="7"/>
        <v>_____</v>
      </c>
      <c r="P188" s="35"/>
      <c r="Q188" s="36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2:26" ht="14.85" customHeight="1">
      <c r="B189" s="8">
        <v>182</v>
      </c>
      <c r="C189" s="5"/>
      <c r="D189" s="5"/>
      <c r="E189" s="45"/>
      <c r="F189" s="45"/>
      <c r="G189" s="45"/>
      <c r="H189" s="11"/>
      <c r="I189" s="5"/>
      <c r="J189" s="4"/>
      <c r="K189" s="11"/>
      <c r="L189" s="17"/>
      <c r="M189" s="12" t="str">
        <f>IF(K189="","",VLOOKUP(K189,学校番号!$B$2:$D$500,2))</f>
        <v/>
      </c>
      <c r="N189" s="21" t="str">
        <f t="shared" si="6"/>
        <v/>
      </c>
      <c r="O189" s="18" t="str">
        <f t="shared" si="7"/>
        <v>_____</v>
      </c>
      <c r="P189" s="35"/>
      <c r="Q189" s="36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2:26" ht="14.85" customHeight="1">
      <c r="B190" s="8">
        <v>183</v>
      </c>
      <c r="C190" s="5"/>
      <c r="D190" s="5"/>
      <c r="E190" s="45"/>
      <c r="F190" s="45"/>
      <c r="G190" s="45"/>
      <c r="H190" s="11"/>
      <c r="I190" s="5"/>
      <c r="J190" s="4"/>
      <c r="K190" s="11"/>
      <c r="L190" s="17"/>
      <c r="M190" s="12" t="str">
        <f>IF(K190="","",VLOOKUP(K190,学校番号!$B$2:$D$500,2))</f>
        <v/>
      </c>
      <c r="N190" s="21" t="str">
        <f t="shared" si="6"/>
        <v/>
      </c>
      <c r="O190" s="18" t="str">
        <f t="shared" si="7"/>
        <v>_____</v>
      </c>
      <c r="P190" s="35"/>
      <c r="Q190" s="36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2:26" ht="14.85" customHeight="1">
      <c r="B191" s="8">
        <v>184</v>
      </c>
      <c r="C191" s="5"/>
      <c r="D191" s="5"/>
      <c r="E191" s="45"/>
      <c r="F191" s="45"/>
      <c r="G191" s="45"/>
      <c r="H191" s="11"/>
      <c r="I191" s="5"/>
      <c r="J191" s="4"/>
      <c r="K191" s="11"/>
      <c r="L191" s="17"/>
      <c r="M191" s="12" t="str">
        <f>IF(K191="","",VLOOKUP(K191,学校番号!$B$2:$D$500,2))</f>
        <v/>
      </c>
      <c r="N191" s="21" t="str">
        <f t="shared" si="6"/>
        <v/>
      </c>
      <c r="O191" s="18" t="str">
        <f t="shared" si="7"/>
        <v>_____</v>
      </c>
      <c r="P191" s="35"/>
      <c r="Q191" s="36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2:26" ht="14.85" customHeight="1">
      <c r="B192" s="8">
        <v>185</v>
      </c>
      <c r="C192" s="5"/>
      <c r="D192" s="5"/>
      <c r="E192" s="45"/>
      <c r="F192" s="45"/>
      <c r="G192" s="45"/>
      <c r="H192" s="11"/>
      <c r="I192" s="5"/>
      <c r="J192" s="4"/>
      <c r="K192" s="11"/>
      <c r="L192" s="17"/>
      <c r="M192" s="12" t="str">
        <f>IF(K192="","",VLOOKUP(K192,学校番号!$B$2:$D$500,2))</f>
        <v/>
      </c>
      <c r="N192" s="21" t="str">
        <f t="shared" si="6"/>
        <v/>
      </c>
      <c r="O192" s="18" t="str">
        <f t="shared" si="7"/>
        <v>_____</v>
      </c>
      <c r="P192" s="35"/>
      <c r="Q192" s="36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2:26" ht="14.85" customHeight="1">
      <c r="B193" s="8">
        <v>186</v>
      </c>
      <c r="C193" s="5"/>
      <c r="D193" s="5"/>
      <c r="E193" s="45"/>
      <c r="F193" s="45"/>
      <c r="G193" s="45"/>
      <c r="H193" s="11"/>
      <c r="I193" s="5"/>
      <c r="J193" s="4"/>
      <c r="K193" s="11"/>
      <c r="L193" s="17"/>
      <c r="M193" s="12" t="str">
        <f>IF(K193="","",VLOOKUP(K193,学校番号!$B$2:$D$500,2))</f>
        <v/>
      </c>
      <c r="N193" s="21" t="str">
        <f t="shared" si="6"/>
        <v/>
      </c>
      <c r="O193" s="18" t="str">
        <f t="shared" si="7"/>
        <v>_____</v>
      </c>
      <c r="P193" s="35"/>
      <c r="Q193" s="36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2:26" ht="14.85" customHeight="1">
      <c r="B194" s="8">
        <v>187</v>
      </c>
      <c r="C194" s="5"/>
      <c r="D194" s="5"/>
      <c r="E194" s="45"/>
      <c r="F194" s="45"/>
      <c r="G194" s="45"/>
      <c r="H194" s="11"/>
      <c r="I194" s="5"/>
      <c r="J194" s="4"/>
      <c r="K194" s="11"/>
      <c r="L194" s="17"/>
      <c r="M194" s="12" t="str">
        <f>IF(K194="","",VLOOKUP(K194,学校番号!$B$2:$D$500,2))</f>
        <v/>
      </c>
      <c r="N194" s="21" t="str">
        <f t="shared" si="6"/>
        <v/>
      </c>
      <c r="O194" s="18" t="str">
        <f t="shared" si="7"/>
        <v>_____</v>
      </c>
      <c r="P194" s="35"/>
      <c r="Q194" s="36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2:26" ht="14.85" customHeight="1">
      <c r="B195" s="8">
        <v>188</v>
      </c>
      <c r="C195" s="5"/>
      <c r="D195" s="5"/>
      <c r="E195" s="45"/>
      <c r="F195" s="45"/>
      <c r="G195" s="45"/>
      <c r="H195" s="11"/>
      <c r="I195" s="5"/>
      <c r="J195" s="4"/>
      <c r="K195" s="11"/>
      <c r="L195" s="17"/>
      <c r="M195" s="12" t="str">
        <f>IF(K195="","",VLOOKUP(K195,学校番号!$B$2:$D$500,2))</f>
        <v/>
      </c>
      <c r="N195" s="21" t="str">
        <f t="shared" si="6"/>
        <v/>
      </c>
      <c r="O195" s="18" t="str">
        <f t="shared" si="7"/>
        <v>_____</v>
      </c>
      <c r="P195" s="35"/>
      <c r="Q195" s="36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2:26" ht="14.85" customHeight="1">
      <c r="B196" s="8">
        <v>189</v>
      </c>
      <c r="C196" s="5"/>
      <c r="D196" s="5"/>
      <c r="E196" s="45"/>
      <c r="F196" s="45"/>
      <c r="G196" s="45"/>
      <c r="H196" s="11"/>
      <c r="I196" s="5"/>
      <c r="J196" s="4"/>
      <c r="K196" s="11"/>
      <c r="L196" s="17"/>
      <c r="M196" s="12" t="str">
        <f>IF(K196="","",VLOOKUP(K196,学校番号!$B$2:$D$500,2))</f>
        <v/>
      </c>
      <c r="N196" s="21" t="str">
        <f t="shared" si="6"/>
        <v/>
      </c>
      <c r="O196" s="18" t="str">
        <f t="shared" si="7"/>
        <v>_____</v>
      </c>
      <c r="P196" s="35"/>
      <c r="Q196" s="36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2:26" ht="14.85" customHeight="1">
      <c r="B197" s="8">
        <v>190</v>
      </c>
      <c r="C197" s="5"/>
      <c r="D197" s="5"/>
      <c r="E197" s="45"/>
      <c r="F197" s="45"/>
      <c r="G197" s="45"/>
      <c r="H197" s="11"/>
      <c r="I197" s="5"/>
      <c r="J197" s="4"/>
      <c r="K197" s="11"/>
      <c r="L197" s="17"/>
      <c r="M197" s="12" t="str">
        <f>IF(K197="","",VLOOKUP(K197,学校番号!$B$2:$D$500,2))</f>
        <v/>
      </c>
      <c r="N197" s="21" t="str">
        <f t="shared" si="6"/>
        <v/>
      </c>
      <c r="O197" s="18" t="str">
        <f t="shared" si="7"/>
        <v>_____</v>
      </c>
      <c r="P197" s="35"/>
      <c r="Q197" s="36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2:26" ht="14.85" customHeight="1">
      <c r="B198" s="8">
        <v>191</v>
      </c>
      <c r="C198" s="5"/>
      <c r="D198" s="5"/>
      <c r="E198" s="45"/>
      <c r="F198" s="45"/>
      <c r="G198" s="45"/>
      <c r="H198" s="11"/>
      <c r="I198" s="5"/>
      <c r="J198" s="4"/>
      <c r="K198" s="11"/>
      <c r="L198" s="17"/>
      <c r="M198" s="12" t="str">
        <f>IF(K198="","",VLOOKUP(K198,学校番号!$B$2:$D$500,2))</f>
        <v/>
      </c>
      <c r="N198" s="21" t="str">
        <f t="shared" si="6"/>
        <v/>
      </c>
      <c r="O198" s="18" t="str">
        <f t="shared" si="7"/>
        <v>_____</v>
      </c>
      <c r="P198" s="35"/>
      <c r="Q198" s="36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2:26" ht="14.85" customHeight="1">
      <c r="B199" s="8">
        <v>192</v>
      </c>
      <c r="C199" s="5"/>
      <c r="D199" s="5"/>
      <c r="E199" s="45"/>
      <c r="F199" s="45"/>
      <c r="G199" s="45"/>
      <c r="H199" s="11"/>
      <c r="I199" s="5"/>
      <c r="J199" s="4"/>
      <c r="K199" s="11"/>
      <c r="L199" s="17"/>
      <c r="M199" s="12" t="str">
        <f>IF(K199="","",VLOOKUP(K199,学校番号!$B$2:$D$500,2))</f>
        <v/>
      </c>
      <c r="N199" s="21" t="str">
        <f t="shared" si="6"/>
        <v/>
      </c>
      <c r="O199" s="18" t="str">
        <f t="shared" si="7"/>
        <v>_____</v>
      </c>
      <c r="P199" s="35"/>
      <c r="Q199" s="36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2:26" ht="14.85" customHeight="1">
      <c r="B200" s="8">
        <v>193</v>
      </c>
      <c r="C200" s="5"/>
      <c r="D200" s="5"/>
      <c r="E200" s="45"/>
      <c r="F200" s="45"/>
      <c r="G200" s="45"/>
      <c r="H200" s="11"/>
      <c r="I200" s="5"/>
      <c r="J200" s="4"/>
      <c r="K200" s="11"/>
      <c r="L200" s="17"/>
      <c r="M200" s="12" t="str">
        <f>IF(K200="","",VLOOKUP(K200,学校番号!$B$2:$D$500,2))</f>
        <v/>
      </c>
      <c r="N200" s="21" t="str">
        <f t="shared" ref="N200:N207" si="8">IF(L200="","",ASC(L200)&amp;"年")</f>
        <v/>
      </c>
      <c r="O200" s="18" t="str">
        <f t="shared" si="7"/>
        <v>_____</v>
      </c>
      <c r="P200" s="35"/>
      <c r="Q200" s="36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2:26" ht="14.85" customHeight="1">
      <c r="B201" s="8">
        <v>194</v>
      </c>
      <c r="C201" s="5"/>
      <c r="D201" s="5"/>
      <c r="E201" s="45"/>
      <c r="F201" s="45"/>
      <c r="G201" s="45"/>
      <c r="H201" s="11"/>
      <c r="I201" s="5"/>
      <c r="J201" s="4"/>
      <c r="K201" s="11"/>
      <c r="L201" s="17"/>
      <c r="M201" s="12" t="str">
        <f>IF(K201="","",VLOOKUP(K201,学校番号!$B$2:$D$500,2))</f>
        <v/>
      </c>
      <c r="N201" s="21" t="str">
        <f t="shared" si="8"/>
        <v/>
      </c>
      <c r="O201" s="18" t="str">
        <f t="shared" ref="O201:O207" si="9">K201&amp;"_"&amp;N201&amp;"_"&amp;C201&amp;"_"&amp;E201&amp;F201&amp;G201&amp;"_"&amp;I201&amp;"_"&amp;M201</f>
        <v>_____</v>
      </c>
      <c r="P201" s="35"/>
      <c r="Q201" s="36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2:26" ht="14.85" customHeight="1">
      <c r="B202" s="8">
        <v>195</v>
      </c>
      <c r="C202" s="5"/>
      <c r="D202" s="5"/>
      <c r="E202" s="45"/>
      <c r="F202" s="45"/>
      <c r="G202" s="45"/>
      <c r="H202" s="11"/>
      <c r="I202" s="5"/>
      <c r="J202" s="4"/>
      <c r="K202" s="11"/>
      <c r="L202" s="17"/>
      <c r="M202" s="12" t="str">
        <f>IF(K202="","",VLOOKUP(K202,学校番号!$B$2:$D$500,2))</f>
        <v/>
      </c>
      <c r="N202" s="21" t="str">
        <f t="shared" si="8"/>
        <v/>
      </c>
      <c r="O202" s="18" t="str">
        <f t="shared" si="9"/>
        <v>_____</v>
      </c>
      <c r="P202" s="35"/>
      <c r="Q202" s="36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2:26" ht="14.85" customHeight="1">
      <c r="B203" s="8">
        <v>196</v>
      </c>
      <c r="C203" s="5"/>
      <c r="D203" s="5"/>
      <c r="E203" s="45"/>
      <c r="F203" s="45"/>
      <c r="G203" s="45"/>
      <c r="H203" s="11"/>
      <c r="I203" s="4"/>
      <c r="J203" s="4"/>
      <c r="K203" s="11"/>
      <c r="L203" s="17"/>
      <c r="M203" s="12" t="str">
        <f>IF(K203="","",VLOOKUP(K203,学校番号!$B$2:$D$500,2))</f>
        <v/>
      </c>
      <c r="N203" s="21" t="str">
        <f t="shared" si="8"/>
        <v/>
      </c>
      <c r="O203" s="18" t="str">
        <f t="shared" si="9"/>
        <v>_____</v>
      </c>
      <c r="P203" s="35"/>
      <c r="Q203" s="36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2:26" ht="14.85" customHeight="1">
      <c r="B204" s="8">
        <v>197</v>
      </c>
      <c r="C204" s="5"/>
      <c r="D204" s="5"/>
      <c r="E204" s="45"/>
      <c r="F204" s="45"/>
      <c r="G204" s="45"/>
      <c r="H204" s="11"/>
      <c r="I204" s="4"/>
      <c r="J204" s="4"/>
      <c r="K204" s="11"/>
      <c r="L204" s="17"/>
      <c r="M204" s="12" t="str">
        <f>IF(K204="","",VLOOKUP(K204,学校番号!$B$2:$D$500,2))</f>
        <v/>
      </c>
      <c r="N204" s="21" t="str">
        <f t="shared" si="8"/>
        <v/>
      </c>
      <c r="O204" s="18" t="str">
        <f t="shared" si="9"/>
        <v>_____</v>
      </c>
      <c r="P204" s="35"/>
      <c r="Q204" s="36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2:26" ht="14.85" customHeight="1">
      <c r="B205" s="8">
        <v>198</v>
      </c>
      <c r="C205" s="5"/>
      <c r="D205" s="5"/>
      <c r="E205" s="45"/>
      <c r="F205" s="45"/>
      <c r="G205" s="45"/>
      <c r="H205" s="11"/>
      <c r="I205" s="5"/>
      <c r="J205" s="4"/>
      <c r="K205" s="11"/>
      <c r="L205" s="17"/>
      <c r="M205" s="12" t="str">
        <f>IF(K205="","",VLOOKUP(K205,学校番号!$B$2:$D$500,2))</f>
        <v/>
      </c>
      <c r="N205" s="21" t="str">
        <f t="shared" si="8"/>
        <v/>
      </c>
      <c r="O205" s="18" t="str">
        <f t="shared" si="9"/>
        <v>_____</v>
      </c>
      <c r="P205" s="35"/>
      <c r="Q205" s="36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2:26" ht="14.85" customHeight="1">
      <c r="B206" s="8">
        <v>199</v>
      </c>
      <c r="C206" s="5"/>
      <c r="D206" s="5"/>
      <c r="E206" s="45"/>
      <c r="F206" s="45"/>
      <c r="G206" s="45"/>
      <c r="H206" s="11"/>
      <c r="I206" s="5"/>
      <c r="J206" s="4"/>
      <c r="K206" s="11"/>
      <c r="L206" s="17"/>
      <c r="M206" s="12" t="str">
        <f>IF(K206="","",VLOOKUP(K206,学校番号!$B$2:$D$500,2))</f>
        <v/>
      </c>
      <c r="N206" s="21" t="str">
        <f t="shared" si="8"/>
        <v/>
      </c>
      <c r="O206" s="18" t="str">
        <f t="shared" si="9"/>
        <v>_____</v>
      </c>
      <c r="P206" s="35"/>
      <c r="Q206" s="36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2:26" ht="14.85" customHeight="1">
      <c r="B207" s="8">
        <v>200</v>
      </c>
      <c r="C207" s="5"/>
      <c r="D207" s="5"/>
      <c r="E207" s="45"/>
      <c r="F207" s="45"/>
      <c r="G207" s="45"/>
      <c r="H207" s="11"/>
      <c r="I207" s="5"/>
      <c r="J207" s="4"/>
      <c r="K207" s="11"/>
      <c r="L207" s="17"/>
      <c r="M207" s="12" t="str">
        <f>IF(K207="","",VLOOKUP(K207,学校番号!$B$2:$D$500,2))</f>
        <v/>
      </c>
      <c r="N207" s="21" t="str">
        <f t="shared" si="8"/>
        <v/>
      </c>
      <c r="O207" s="18" t="str">
        <f t="shared" si="9"/>
        <v>_____</v>
      </c>
      <c r="P207" s="35"/>
      <c r="Q207" s="36"/>
      <c r="R207" s="35"/>
      <c r="S207" s="35"/>
      <c r="T207" s="35"/>
      <c r="U207" s="35"/>
      <c r="V207" s="35"/>
      <c r="W207" s="35"/>
      <c r="X207" s="35"/>
      <c r="Y207" s="35"/>
      <c r="Z207" s="35"/>
    </row>
  </sheetData>
  <phoneticPr fontId="7"/>
  <printOptions gridLinesSet="0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学校番号!$F$2:$F$5</xm:f>
          </x14:formula1>
          <xm:sqref>H4:H207</xm:sqref>
        </x14:dataValidation>
        <x14:dataValidation type="list" allowBlank="1" showInputMessage="1" showErrorMessage="1" xr:uid="{47BD8070-DC6E-4D80-AB81-68DA0D147E1B}">
          <x14:formula1>
            <xm:f>学校番号!$G$2:$G$4</xm:f>
          </x14:formula1>
          <xm:sqref>E4:E207</xm:sqref>
        </x14:dataValidation>
        <x14:dataValidation type="list" allowBlank="1" showInputMessage="1" showErrorMessage="1" xr:uid="{1246A514-8D30-445A-9A4B-988A538D919A}">
          <x14:formula1>
            <xm:f>学校番号!$H$2:$H$7</xm:f>
          </x14:formula1>
          <xm:sqref>F4:F207</xm:sqref>
        </x14:dataValidation>
        <x14:dataValidation type="list" allowBlank="1" showInputMessage="1" showErrorMessage="1" xr:uid="{4D54425F-2F8B-451E-9A69-93410310E418}">
          <x14:formula1>
            <xm:f>学校番号!$I$2:$I$3</xm:f>
          </x14:formula1>
          <xm:sqref>G4:G207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EAF4-E852-43BB-A5C3-C99952C6B892}">
  <sheetPr>
    <pageSetUpPr fitToPage="1"/>
  </sheetPr>
  <dimension ref="A1:AD59"/>
  <sheetViews>
    <sheetView topLeftCell="A27" zoomScaleNormal="100" workbookViewId="0">
      <selection activeCell="A30" sqref="A30:XFD30"/>
    </sheetView>
  </sheetViews>
  <sheetFormatPr defaultColWidth="9.140625" defaultRowHeight="18.75"/>
  <cols>
    <col min="1" max="30" width="2.85546875" style="37" customWidth="1"/>
    <col min="31" max="16384" width="9.140625" style="37"/>
  </cols>
  <sheetData>
    <row r="1" spans="1:30" ht="12" customHeight="1">
      <c r="A1" s="193" t="s">
        <v>302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73" t="s">
        <v>377</v>
      </c>
      <c r="M1" s="74"/>
      <c r="N1" s="74"/>
      <c r="O1" s="79">
        <f>IF($AB$1="","",VLOOKUP($AB$1,'1入力'!$B$4:$Z$207,10))</f>
        <v>103</v>
      </c>
      <c r="P1" s="80"/>
      <c r="Q1" s="81"/>
      <c r="R1" s="88" t="s">
        <v>378</v>
      </c>
      <c r="S1" s="89"/>
      <c r="T1" s="89"/>
      <c r="U1" s="89"/>
      <c r="V1" s="89"/>
      <c r="W1" s="89"/>
      <c r="X1" s="89"/>
      <c r="Y1" s="89"/>
      <c r="Z1" s="89"/>
      <c r="AA1" s="90"/>
      <c r="AB1" s="213" t="s">
        <v>380</v>
      </c>
      <c r="AC1" s="214"/>
      <c r="AD1" s="215"/>
    </row>
    <row r="2" spans="1:30" ht="12" customHeight="1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75"/>
      <c r="M2" s="76"/>
      <c r="N2" s="76"/>
      <c r="O2" s="82"/>
      <c r="P2" s="83"/>
      <c r="Q2" s="84"/>
      <c r="R2" s="91"/>
      <c r="S2" s="92"/>
      <c r="T2" s="92"/>
      <c r="U2" s="92"/>
      <c r="V2" s="92"/>
      <c r="W2" s="92"/>
      <c r="X2" s="92"/>
      <c r="Y2" s="92"/>
      <c r="Z2" s="92"/>
      <c r="AA2" s="93"/>
      <c r="AB2" s="216"/>
      <c r="AC2" s="217"/>
      <c r="AD2" s="218"/>
    </row>
    <row r="3" spans="1:30" ht="12" customHeight="1" thickBot="1">
      <c r="A3" s="197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77"/>
      <c r="M3" s="78"/>
      <c r="N3" s="78"/>
      <c r="O3" s="85"/>
      <c r="P3" s="86"/>
      <c r="Q3" s="87"/>
      <c r="R3" s="94"/>
      <c r="S3" s="95"/>
      <c r="T3" s="95"/>
      <c r="U3" s="95"/>
      <c r="V3" s="95"/>
      <c r="W3" s="95"/>
      <c r="X3" s="95"/>
      <c r="Y3" s="95"/>
      <c r="Z3" s="95"/>
      <c r="AA3" s="96"/>
      <c r="AB3" s="219"/>
      <c r="AC3" s="220"/>
      <c r="AD3" s="221"/>
    </row>
    <row r="4" spans="1:30" ht="12" customHeight="1">
      <c r="A4" s="222" t="s">
        <v>318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4"/>
      <c r="U4" s="207" t="s">
        <v>313</v>
      </c>
      <c r="V4" s="199"/>
      <c r="W4" s="199"/>
      <c r="X4" s="199"/>
      <c r="Y4" s="208"/>
      <c r="Z4" s="198" t="s">
        <v>314</v>
      </c>
      <c r="AA4" s="199"/>
      <c r="AB4" s="199"/>
      <c r="AC4" s="199"/>
      <c r="AD4" s="200"/>
    </row>
    <row r="5" spans="1:30" ht="12" customHeight="1" thickBot="1">
      <c r="A5" s="225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7"/>
      <c r="U5" s="209"/>
      <c r="V5" s="202"/>
      <c r="W5" s="202"/>
      <c r="X5" s="202"/>
      <c r="Y5" s="210"/>
      <c r="Z5" s="201"/>
      <c r="AA5" s="202"/>
      <c r="AB5" s="202"/>
      <c r="AC5" s="202"/>
      <c r="AD5" s="203"/>
    </row>
    <row r="6" spans="1:30" ht="12" customHeight="1">
      <c r="A6" s="156" t="s">
        <v>303</v>
      </c>
      <c r="B6" s="113"/>
      <c r="C6" s="114"/>
      <c r="D6" s="228" t="str">
        <f>IF($AB$1="","",VLOOKUP($AB$1,'1入力'!$B$4:$Z$207,12))</f>
        <v>県立東灘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34"/>
      <c r="Q6" s="228">
        <f>IF($AB$1="","",VLOOKUP($AB$1,'1入力'!$B$4:$Z$207,11))</f>
        <v>3</v>
      </c>
      <c r="R6" s="229"/>
      <c r="S6" s="69" t="s">
        <v>297</v>
      </c>
      <c r="T6" s="189"/>
      <c r="U6" s="209"/>
      <c r="V6" s="202"/>
      <c r="W6" s="202"/>
      <c r="X6" s="202"/>
      <c r="Y6" s="210"/>
      <c r="Z6" s="201"/>
      <c r="AA6" s="202"/>
      <c r="AB6" s="202"/>
      <c r="AC6" s="202"/>
      <c r="AD6" s="203"/>
    </row>
    <row r="7" spans="1:30" ht="12" customHeight="1">
      <c r="A7" s="115"/>
      <c r="B7" s="116"/>
      <c r="C7" s="117"/>
      <c r="D7" s="230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5"/>
      <c r="Q7" s="230"/>
      <c r="R7" s="231"/>
      <c r="S7" s="190"/>
      <c r="T7" s="191"/>
      <c r="U7" s="209"/>
      <c r="V7" s="202"/>
      <c r="W7" s="202"/>
      <c r="X7" s="202"/>
      <c r="Y7" s="210"/>
      <c r="Z7" s="201"/>
      <c r="AA7" s="202"/>
      <c r="AB7" s="202"/>
      <c r="AC7" s="202"/>
      <c r="AD7" s="203"/>
    </row>
    <row r="8" spans="1:30" ht="12" customHeight="1" thickBot="1">
      <c r="A8" s="144"/>
      <c r="B8" s="145"/>
      <c r="C8" s="146"/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6"/>
      <c r="Q8" s="232"/>
      <c r="R8" s="233"/>
      <c r="S8" s="71"/>
      <c r="T8" s="192"/>
      <c r="U8" s="211"/>
      <c r="V8" s="205"/>
      <c r="W8" s="205"/>
      <c r="X8" s="205"/>
      <c r="Y8" s="212"/>
      <c r="Z8" s="204"/>
      <c r="AA8" s="205"/>
      <c r="AB8" s="205"/>
      <c r="AC8" s="205"/>
      <c r="AD8" s="206"/>
    </row>
    <row r="9" spans="1:30" ht="12" customHeight="1">
      <c r="A9" s="156" t="s">
        <v>301</v>
      </c>
      <c r="B9" s="69"/>
      <c r="C9" s="70"/>
      <c r="D9" s="128" t="str">
        <f>IF($AB$1="","",VLOOKUP($AB$1,'1入力'!$B$4:$Z$207,9))</f>
        <v>ヤマダ　タロウ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29"/>
      <c r="Q9" s="156" t="s">
        <v>280</v>
      </c>
      <c r="R9" s="114"/>
      <c r="S9" s="237" t="str">
        <f>IF($AB$1="","",IF(VLOOKUP($AB$1,'1入力'!$B$4:$Z$207,18)="","",VLOOKUP($AB$1,'1入力'!$B$4:$Z$207,18)))</f>
        <v>キャノンKissX7i</v>
      </c>
      <c r="T9" s="69"/>
      <c r="U9" s="69"/>
      <c r="V9" s="69"/>
      <c r="W9" s="69"/>
      <c r="X9" s="69"/>
      <c r="Y9" s="69"/>
      <c r="Z9" s="69"/>
      <c r="AA9" s="69"/>
      <c r="AB9" s="69"/>
      <c r="AC9" s="69"/>
      <c r="AD9" s="189"/>
    </row>
    <row r="10" spans="1:30" ht="12" customHeight="1">
      <c r="A10" s="167"/>
      <c r="B10" s="168"/>
      <c r="C10" s="169"/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  <c r="Q10" s="115"/>
      <c r="R10" s="117"/>
      <c r="S10" s="238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1"/>
    </row>
    <row r="11" spans="1:30" ht="12" customHeight="1">
      <c r="A11" s="165" t="s">
        <v>296</v>
      </c>
      <c r="B11" s="142"/>
      <c r="C11" s="143"/>
      <c r="D11" s="171" t="str">
        <f>IF($AB$1="","",VLOOKUP($AB$1,'1入力'!$B$4:$Z$207,8))</f>
        <v>山田　太郎</v>
      </c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/>
      <c r="Q11" s="177" t="s">
        <v>304</v>
      </c>
      <c r="R11" s="178"/>
      <c r="S11" s="97" t="str">
        <f>IF($AB$1="","",IF(VLOOKUP($AB$1,'1入力'!$B$4:$Z$207,19)="","",VLOOKUP($AB$1,'1入力'!$B$4:$Z$207,19)))</f>
        <v>Canon EF-S18-55mm F4.0-5.6</v>
      </c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2"/>
    </row>
    <row r="12" spans="1:30" ht="12" customHeight="1">
      <c r="A12" s="115"/>
      <c r="B12" s="116"/>
      <c r="C12" s="117"/>
      <c r="D12" s="174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6"/>
      <c r="Q12" s="179"/>
      <c r="R12" s="180"/>
      <c r="S12" s="183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5"/>
    </row>
    <row r="13" spans="1:30" ht="12" customHeight="1">
      <c r="A13" s="115"/>
      <c r="B13" s="116"/>
      <c r="C13" s="117"/>
      <c r="D13" s="174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6"/>
      <c r="Q13" s="115" t="s">
        <v>305</v>
      </c>
      <c r="R13" s="117"/>
      <c r="S13" s="186">
        <f>IF($AB$1="","",IF(VLOOKUP($AB$1,'1入力'!$B$4:$Z$207,15)="","",VLOOKUP($AB$1,'1入力'!$B$4:$Z$207,15)))</f>
        <v>8</v>
      </c>
      <c r="T13" s="116"/>
      <c r="U13" s="187" t="s">
        <v>306</v>
      </c>
      <c r="V13" s="181"/>
      <c r="W13" s="178"/>
      <c r="X13" s="97" t="str">
        <f>IF($AB$1="","",IF(VLOOKUP($AB$1,'1入力'!$B$4:$Z$207,16)="","",VLOOKUP($AB$1,'1入力'!$B$4:$Z$207,16)))</f>
        <v>1/400</v>
      </c>
      <c r="Y13" s="98"/>
      <c r="Z13" s="99"/>
      <c r="AA13" s="116" t="s">
        <v>281</v>
      </c>
      <c r="AB13" s="117"/>
      <c r="AC13" s="186">
        <f>IF($AB$1="","",IF(VLOOKUP($AB$1,'1入力'!$B$4:$Z$207,17)="","",VLOOKUP($AB$1,'1入力'!$B$4:$Z$207,17)))</f>
        <v>100</v>
      </c>
      <c r="AD13" s="170"/>
    </row>
    <row r="14" spans="1:30" ht="12" customHeight="1" thickBot="1">
      <c r="A14" s="115"/>
      <c r="B14" s="116"/>
      <c r="C14" s="117"/>
      <c r="D14" s="17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6"/>
      <c r="Q14" s="144"/>
      <c r="R14" s="146"/>
      <c r="S14" s="158"/>
      <c r="T14" s="145"/>
      <c r="U14" s="188"/>
      <c r="V14" s="145"/>
      <c r="W14" s="146"/>
      <c r="X14" s="100"/>
      <c r="Y14" s="101"/>
      <c r="Z14" s="102"/>
      <c r="AA14" s="145"/>
      <c r="AB14" s="146"/>
      <c r="AC14" s="158"/>
      <c r="AD14" s="160"/>
    </row>
    <row r="15" spans="1:30" ht="12" customHeight="1">
      <c r="A15" s="166" t="s">
        <v>301</v>
      </c>
      <c r="B15" s="69"/>
      <c r="C15" s="70"/>
      <c r="D15" s="128" t="str">
        <f>IF($AB$1="","",VLOOKUP($AB$1,'1入力'!$B$4:$Z$207,3))</f>
        <v>ナツノウミベ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6"/>
      <c r="R15" s="116"/>
      <c r="S15" s="116"/>
      <c r="T15" s="170"/>
      <c r="U15" s="156" t="str">
        <f>IF($AB$1="","",IF(VLOOKUP($AB$1,'1入力'!$B$4:$Z$207,4)="C","〇",""))</f>
        <v>〇</v>
      </c>
      <c r="V15" s="114"/>
      <c r="W15" s="128" t="s">
        <v>307</v>
      </c>
      <c r="X15" s="113"/>
      <c r="Y15" s="157"/>
      <c r="Z15" s="113" t="str">
        <f>IF($AB$1="","",IF(VLOOKUP($AB$1,'1入力'!$B$4:$Z$207,4)="M","〇",""))</f>
        <v/>
      </c>
      <c r="AA15" s="114"/>
      <c r="AB15" s="128" t="s">
        <v>308</v>
      </c>
      <c r="AC15" s="113"/>
      <c r="AD15" s="129"/>
    </row>
    <row r="16" spans="1:30" ht="12" customHeight="1" thickBot="1">
      <c r="A16" s="167"/>
      <c r="B16" s="168"/>
      <c r="C16" s="169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  <c r="U16" s="144"/>
      <c r="V16" s="146"/>
      <c r="W16" s="158"/>
      <c r="X16" s="145"/>
      <c r="Y16" s="159"/>
      <c r="Z16" s="145"/>
      <c r="AA16" s="146"/>
      <c r="AB16" s="158"/>
      <c r="AC16" s="145"/>
      <c r="AD16" s="160"/>
    </row>
    <row r="17" spans="1:30" ht="12" customHeight="1">
      <c r="A17" s="141" t="s">
        <v>300</v>
      </c>
      <c r="B17" s="142"/>
      <c r="C17" s="143"/>
      <c r="D17" s="147" t="str">
        <f>IF($AB$1="","",VLOOKUP($AB$1,'1入力'!$B$4:$Z$207,2))</f>
        <v>夏の海辺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9"/>
      <c r="U17" s="156" t="str">
        <f>IF($AB$1="","",IF(VLOOKUP($AB$1,'1入力'!$B$4:$Z$207,5)=1,"〇",""))</f>
        <v>〇</v>
      </c>
      <c r="V17" s="114"/>
      <c r="W17" s="128" t="s">
        <v>311</v>
      </c>
      <c r="X17" s="113"/>
      <c r="Y17" s="157"/>
      <c r="Z17" s="239" t="str">
        <f>IF($AB$1="","",IF(VLOOKUP($AB$1,'1入力'!$B$4:$Z$207,5)&gt;1,VLOOKUP($AB$1,'1入力'!$B$4:$Z$207,5),""))</f>
        <v/>
      </c>
      <c r="AA17" s="114"/>
      <c r="AB17" s="128" t="s">
        <v>312</v>
      </c>
      <c r="AC17" s="113"/>
      <c r="AD17" s="129"/>
    </row>
    <row r="18" spans="1:30" ht="12" customHeight="1" thickBot="1">
      <c r="A18" s="115"/>
      <c r="B18" s="116"/>
      <c r="C18" s="117"/>
      <c r="D18" s="15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2"/>
      <c r="U18" s="144"/>
      <c r="V18" s="146"/>
      <c r="W18" s="158"/>
      <c r="X18" s="145"/>
      <c r="Y18" s="159"/>
      <c r="Z18" s="188"/>
      <c r="AA18" s="146"/>
      <c r="AB18" s="158"/>
      <c r="AC18" s="145"/>
      <c r="AD18" s="160"/>
    </row>
    <row r="19" spans="1:30" ht="12" customHeight="1">
      <c r="A19" s="115"/>
      <c r="B19" s="116"/>
      <c r="C19" s="117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2"/>
      <c r="U19" s="112" t="str">
        <f>IF($AB$1="","",IF(VLOOKUP($AB$1,'1入力'!$B$4:$Z$207,6)="","〇",""))</f>
        <v>〇</v>
      </c>
      <c r="V19" s="114"/>
      <c r="W19" s="161" t="s">
        <v>309</v>
      </c>
      <c r="X19" s="69"/>
      <c r="Y19" s="162"/>
      <c r="Z19" s="69" t="str">
        <f>IF($AB$1="","",IF(VLOOKUP($AB$1,'1入力'!$B$4:$Z$207,6)="F","〇",""))</f>
        <v/>
      </c>
      <c r="AA19" s="70"/>
      <c r="AB19" s="128" t="s">
        <v>310</v>
      </c>
      <c r="AC19" s="113"/>
      <c r="AD19" s="129"/>
    </row>
    <row r="20" spans="1:30" ht="12" customHeight="1" thickBot="1">
      <c r="A20" s="144"/>
      <c r="B20" s="145"/>
      <c r="C20" s="146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5"/>
      <c r="U20" s="144"/>
      <c r="V20" s="146"/>
      <c r="W20" s="163"/>
      <c r="X20" s="71"/>
      <c r="Y20" s="164"/>
      <c r="Z20" s="71"/>
      <c r="AA20" s="72"/>
      <c r="AB20" s="158"/>
      <c r="AC20" s="145"/>
      <c r="AD20" s="160"/>
    </row>
    <row r="21" spans="1:30" ht="12" customHeight="1">
      <c r="A21" s="112" t="s">
        <v>299</v>
      </c>
      <c r="B21" s="113"/>
      <c r="C21" s="114"/>
      <c r="D21" s="118" t="str">
        <f>IF($AB$1="","",IF(VLOOKUP($AB$1,'1入力'!$B$4:$Z$207,25)="","",VLOOKUP($AB$1,'1入力'!$B$4:$Z$207,25)))</f>
        <v>○○を表現しました。などなど・・・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20"/>
      <c r="U21" s="124" t="s">
        <v>315</v>
      </c>
      <c r="V21" s="125"/>
      <c r="W21" s="128" t="str">
        <f>IF($AB$1="","",IF(VLOOKUP($AB$1,'1入力'!$B$4:$Z$207,24)="","",VLOOKUP($AB$1,'1入力'!$B$4:$Z$207,24)))</f>
        <v>須磨海岸</v>
      </c>
      <c r="X21" s="113"/>
      <c r="Y21" s="113"/>
      <c r="Z21" s="113"/>
      <c r="AA21" s="113"/>
      <c r="AB21" s="113"/>
      <c r="AC21" s="113"/>
      <c r="AD21" s="129"/>
    </row>
    <row r="22" spans="1:30" ht="12" customHeight="1">
      <c r="A22" s="115"/>
      <c r="B22" s="116"/>
      <c r="C22" s="117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3"/>
      <c r="U22" s="126"/>
      <c r="V22" s="127"/>
      <c r="W22" s="130"/>
      <c r="X22" s="131"/>
      <c r="Y22" s="131"/>
      <c r="Z22" s="131"/>
      <c r="AA22" s="131"/>
      <c r="AB22" s="131"/>
      <c r="AC22" s="131"/>
      <c r="AD22" s="132"/>
    </row>
    <row r="23" spans="1:30" ht="12" customHeight="1">
      <c r="A23" s="115"/>
      <c r="B23" s="116"/>
      <c r="C23" s="117"/>
      <c r="D23" s="121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3"/>
      <c r="U23" s="133" t="s">
        <v>316</v>
      </c>
      <c r="V23" s="135">
        <f>IF($AB$1="","",IF(VLOOKUP($AB$1,'1入力'!$B$4:$Z$207,20)="","",VLOOKUP($AB$1,'1入力'!$B$4:$Z$207,20)))</f>
        <v>2021</v>
      </c>
      <c r="W23" s="136"/>
      <c r="X23" s="40"/>
      <c r="Y23" s="136">
        <f>IF($AB$1="","",IF(VLOOKUP($AB$1,'1入力'!$B$4:$Z$207,21)="","",VLOOKUP($AB$1,'1入力'!$B$4:$Z$207,21)))</f>
        <v>8</v>
      </c>
      <c r="Z23" s="40"/>
      <c r="AA23" s="136">
        <f>IF($AB$1="","",IF(VLOOKUP($AB$1,'1入力'!$B$4:$Z$207,22)="","",VLOOKUP($AB$1,'1入力'!$B$4:$Z$207,22)))</f>
        <v>25</v>
      </c>
      <c r="AB23" s="40"/>
      <c r="AC23" s="136">
        <f>IF($AB$1="","",IF(VLOOKUP($AB$1,'1入力'!$B$4:$Z$207,23)="","",VLOOKUP($AB$1,'1入力'!$B$4:$Z$207,23)))</f>
        <v>17</v>
      </c>
      <c r="AD23" s="139" t="s">
        <v>317</v>
      </c>
    </row>
    <row r="24" spans="1:30" ht="12" customHeight="1" thickBot="1">
      <c r="A24" s="115"/>
      <c r="B24" s="116"/>
      <c r="C24" s="117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  <c r="U24" s="134"/>
      <c r="V24" s="137"/>
      <c r="W24" s="138"/>
      <c r="X24" s="41" t="s">
        <v>297</v>
      </c>
      <c r="Y24" s="138"/>
      <c r="Z24" s="41" t="s">
        <v>282</v>
      </c>
      <c r="AA24" s="138"/>
      <c r="AB24" s="41" t="s">
        <v>283</v>
      </c>
      <c r="AC24" s="138"/>
      <c r="AD24" s="140"/>
    </row>
    <row r="25" spans="1:30" ht="12" customHeight="1">
      <c r="A25" s="103" t="s">
        <v>355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</row>
    <row r="26" spans="1:30" ht="12" customHeight="1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8"/>
    </row>
    <row r="27" spans="1:30" ht="12" customHeight="1" thickBo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1"/>
    </row>
    <row r="28" spans="1:30" ht="12" customHeight="1">
      <c r="A28" s="38"/>
      <c r="B28" s="38"/>
      <c r="C28" s="38"/>
      <c r="D28" s="38"/>
      <c r="E28" s="38"/>
      <c r="F28" s="38"/>
      <c r="G28" s="39"/>
      <c r="H28" s="39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ht="12" customHeight="1">
      <c r="A29" s="38"/>
      <c r="B29" s="38"/>
      <c r="C29" s="38"/>
      <c r="D29" s="38"/>
      <c r="E29" s="38"/>
      <c r="F29" s="38"/>
      <c r="G29" s="39"/>
      <c r="H29" s="39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ht="12" customHeight="1" thickBo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ht="12" customHeight="1">
      <c r="A31" s="193" t="s">
        <v>302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73" t="s">
        <v>377</v>
      </c>
      <c r="M31" s="74"/>
      <c r="N31" s="74"/>
      <c r="O31" s="79">
        <f>IF($AB$31="","",VLOOKUP($AB$31,'1入力'!$B$4:$Z$207,10))</f>
        <v>156</v>
      </c>
      <c r="P31" s="80"/>
      <c r="Q31" s="81"/>
      <c r="R31" s="88" t="s">
        <v>378</v>
      </c>
      <c r="S31" s="89"/>
      <c r="T31" s="89"/>
      <c r="U31" s="89"/>
      <c r="V31" s="89"/>
      <c r="W31" s="89"/>
      <c r="X31" s="89"/>
      <c r="Y31" s="89"/>
      <c r="Z31" s="89"/>
      <c r="AA31" s="90"/>
      <c r="AB31" s="213" t="s">
        <v>350</v>
      </c>
      <c r="AC31" s="214"/>
      <c r="AD31" s="215"/>
    </row>
    <row r="32" spans="1:30" ht="12" customHeight="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75"/>
      <c r="M32" s="76"/>
      <c r="N32" s="76"/>
      <c r="O32" s="82"/>
      <c r="P32" s="83"/>
      <c r="Q32" s="84"/>
      <c r="R32" s="91"/>
      <c r="S32" s="92"/>
      <c r="T32" s="92"/>
      <c r="U32" s="92"/>
      <c r="V32" s="92"/>
      <c r="W32" s="92"/>
      <c r="X32" s="92"/>
      <c r="Y32" s="92"/>
      <c r="Z32" s="92"/>
      <c r="AA32" s="93"/>
      <c r="AB32" s="216"/>
      <c r="AC32" s="217"/>
      <c r="AD32" s="218"/>
    </row>
    <row r="33" spans="1:30" ht="12" customHeight="1" thickBot="1">
      <c r="A33" s="197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77"/>
      <c r="M33" s="78"/>
      <c r="N33" s="78"/>
      <c r="O33" s="85"/>
      <c r="P33" s="86"/>
      <c r="Q33" s="87"/>
      <c r="R33" s="94"/>
      <c r="S33" s="95"/>
      <c r="T33" s="95"/>
      <c r="U33" s="95"/>
      <c r="V33" s="95"/>
      <c r="W33" s="95"/>
      <c r="X33" s="95"/>
      <c r="Y33" s="95"/>
      <c r="Z33" s="95"/>
      <c r="AA33" s="96"/>
      <c r="AB33" s="219"/>
      <c r="AC33" s="220"/>
      <c r="AD33" s="221"/>
    </row>
    <row r="34" spans="1:30" ht="12" customHeight="1">
      <c r="A34" s="222" t="s">
        <v>318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4"/>
      <c r="U34" s="207" t="s">
        <v>313</v>
      </c>
      <c r="V34" s="199"/>
      <c r="W34" s="199"/>
      <c r="X34" s="199"/>
      <c r="Y34" s="208"/>
      <c r="Z34" s="198" t="s">
        <v>314</v>
      </c>
      <c r="AA34" s="199"/>
      <c r="AB34" s="199"/>
      <c r="AC34" s="199"/>
      <c r="AD34" s="200"/>
    </row>
    <row r="35" spans="1:30" ht="12" customHeight="1" thickBot="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7"/>
      <c r="U35" s="209"/>
      <c r="V35" s="202"/>
      <c r="W35" s="202"/>
      <c r="X35" s="202"/>
      <c r="Y35" s="210"/>
      <c r="Z35" s="201"/>
      <c r="AA35" s="202"/>
      <c r="AB35" s="202"/>
      <c r="AC35" s="202"/>
      <c r="AD35" s="203"/>
    </row>
    <row r="36" spans="1:30" ht="12" customHeight="1">
      <c r="A36" s="156" t="s">
        <v>303</v>
      </c>
      <c r="B36" s="113"/>
      <c r="C36" s="114"/>
      <c r="D36" s="228" t="str">
        <f>IF($AB$31="","",VLOOKUP($AB$31,'1入力'!$B$4:$Z$207,12))</f>
        <v>滝川</v>
      </c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34"/>
      <c r="Q36" s="228">
        <f>IF($AB$31="","",VLOOKUP($AB$31,'1入力'!$B$4:$Z$207,11))</f>
        <v>2</v>
      </c>
      <c r="R36" s="229"/>
      <c r="S36" s="69" t="s">
        <v>297</v>
      </c>
      <c r="T36" s="189"/>
      <c r="U36" s="209"/>
      <c r="V36" s="202"/>
      <c r="W36" s="202"/>
      <c r="X36" s="202"/>
      <c r="Y36" s="210"/>
      <c r="Z36" s="201"/>
      <c r="AA36" s="202"/>
      <c r="AB36" s="202"/>
      <c r="AC36" s="202"/>
      <c r="AD36" s="203"/>
    </row>
    <row r="37" spans="1:30" ht="12" customHeight="1">
      <c r="A37" s="115"/>
      <c r="B37" s="116"/>
      <c r="C37" s="117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5"/>
      <c r="Q37" s="230"/>
      <c r="R37" s="231"/>
      <c r="S37" s="190"/>
      <c r="T37" s="191"/>
      <c r="U37" s="209"/>
      <c r="V37" s="202"/>
      <c r="W37" s="202"/>
      <c r="X37" s="202"/>
      <c r="Y37" s="210"/>
      <c r="Z37" s="201"/>
      <c r="AA37" s="202"/>
      <c r="AB37" s="202"/>
      <c r="AC37" s="202"/>
      <c r="AD37" s="203"/>
    </row>
    <row r="38" spans="1:30" ht="12" customHeight="1" thickBot="1">
      <c r="A38" s="144"/>
      <c r="B38" s="145"/>
      <c r="C38" s="146"/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6"/>
      <c r="Q38" s="232"/>
      <c r="R38" s="233"/>
      <c r="S38" s="71"/>
      <c r="T38" s="192"/>
      <c r="U38" s="211"/>
      <c r="V38" s="205"/>
      <c r="W38" s="205"/>
      <c r="X38" s="205"/>
      <c r="Y38" s="212"/>
      <c r="Z38" s="204"/>
      <c r="AA38" s="205"/>
      <c r="AB38" s="205"/>
      <c r="AC38" s="205"/>
      <c r="AD38" s="206"/>
    </row>
    <row r="39" spans="1:30" ht="12" customHeight="1">
      <c r="A39" s="156" t="s">
        <v>301</v>
      </c>
      <c r="B39" s="69"/>
      <c r="C39" s="70"/>
      <c r="D39" s="128" t="str">
        <f>IF($AB$31="","",VLOOKUP($AB$31,'1入力'!$B$4:$Z$207,9))</f>
        <v>ハンシン　サブロウ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29"/>
      <c r="Q39" s="156" t="s">
        <v>280</v>
      </c>
      <c r="R39" s="114"/>
      <c r="S39" s="237" t="str">
        <f>IF($AB$31="","",IF(VLOOKUP($AB$31,'1入力'!$B$4:$Z$207,18)="","",VLOOKUP($AB$31,'1入力'!$B$4:$Z$207,18)))</f>
        <v>iPhone7</v>
      </c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189"/>
    </row>
    <row r="40" spans="1:30" ht="12" customHeight="1">
      <c r="A40" s="167"/>
      <c r="B40" s="168"/>
      <c r="C40" s="169"/>
      <c r="D40" s="13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  <c r="Q40" s="115"/>
      <c r="R40" s="117"/>
      <c r="S40" s="238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1"/>
    </row>
    <row r="41" spans="1:30" ht="12" customHeight="1">
      <c r="A41" s="165" t="s">
        <v>296</v>
      </c>
      <c r="B41" s="142"/>
      <c r="C41" s="143"/>
      <c r="D41" s="171" t="str">
        <f>IF($AB$31="","",VLOOKUP($AB$31,'1入力'!$B$4:$Z$207,8))</f>
        <v>阪神　三郎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3"/>
      <c r="Q41" s="177" t="s">
        <v>304</v>
      </c>
      <c r="R41" s="178"/>
      <c r="S41" s="97" t="str">
        <f>IF($AB$31="","",IF(VLOOKUP($AB$31,'1入力'!$B$4:$Z$207,19)="","",VLOOKUP($AB$31,'1入力'!$B$4:$Z$207,19)))</f>
        <v>付属</v>
      </c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2"/>
    </row>
    <row r="42" spans="1:30" ht="12" customHeight="1">
      <c r="A42" s="115"/>
      <c r="B42" s="116"/>
      <c r="C42" s="117"/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79"/>
      <c r="R42" s="180"/>
      <c r="S42" s="183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5"/>
    </row>
    <row r="43" spans="1:30" ht="12" customHeight="1">
      <c r="A43" s="115"/>
      <c r="B43" s="116"/>
      <c r="C43" s="117"/>
      <c r="D43" s="174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  <c r="Q43" s="115" t="s">
        <v>305</v>
      </c>
      <c r="R43" s="117"/>
      <c r="S43" s="186">
        <f>IF($AB$31="","",IF(VLOOKUP($AB$31,'1入力'!$B$4:$Z$207,15)="","",VLOOKUP($AB$31,'1入力'!$B$4:$Z$207,15)))</f>
        <v>2.8</v>
      </c>
      <c r="T43" s="116"/>
      <c r="U43" s="187" t="s">
        <v>306</v>
      </c>
      <c r="V43" s="181"/>
      <c r="W43" s="178"/>
      <c r="X43" s="97" t="str">
        <f>IF($AB$31="","",IF(VLOOKUP($AB$31,'1入力'!$B$4:$Z$207,16)="","",VLOOKUP($AB$31,'1入力'!$B$4:$Z$207,16)))</f>
        <v>1/1000</v>
      </c>
      <c r="Y43" s="98"/>
      <c r="Z43" s="99"/>
      <c r="AA43" s="116" t="s">
        <v>281</v>
      </c>
      <c r="AB43" s="117"/>
      <c r="AC43" s="186">
        <f>IF($AB$31="","",IF(VLOOKUP($AB$31,'1入力'!$B$4:$Z$207,17)="","",VLOOKUP($AB$31,'1入力'!$B$4:$Z$207,17)))</f>
        <v>1600</v>
      </c>
      <c r="AD43" s="170"/>
    </row>
    <row r="44" spans="1:30" ht="12" customHeight="1" thickBot="1">
      <c r="A44" s="115"/>
      <c r="B44" s="116"/>
      <c r="C44" s="117"/>
      <c r="D44" s="174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  <c r="Q44" s="144"/>
      <c r="R44" s="146"/>
      <c r="S44" s="158"/>
      <c r="T44" s="145"/>
      <c r="U44" s="188"/>
      <c r="V44" s="145"/>
      <c r="W44" s="146"/>
      <c r="X44" s="100"/>
      <c r="Y44" s="101"/>
      <c r="Z44" s="102"/>
      <c r="AA44" s="145"/>
      <c r="AB44" s="146"/>
      <c r="AC44" s="158"/>
      <c r="AD44" s="160"/>
    </row>
    <row r="45" spans="1:30" ht="12" customHeight="1">
      <c r="A45" s="166" t="s">
        <v>301</v>
      </c>
      <c r="B45" s="69"/>
      <c r="C45" s="70"/>
      <c r="D45" s="128" t="str">
        <f>IF($AB$31="","",VLOOKUP($AB$31,'1入力'!$B$4:$Z$207,3))</f>
        <v>ハルノオオヤマ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6"/>
      <c r="R45" s="116"/>
      <c r="S45" s="116"/>
      <c r="T45" s="170"/>
      <c r="U45" s="156" t="str">
        <f>IF($AB$31="","",IF(VLOOKUP($AB$31,'1入力'!$B$4:$Z$207,4)="C","〇",""))</f>
        <v/>
      </c>
      <c r="V45" s="114"/>
      <c r="W45" s="128" t="s">
        <v>307</v>
      </c>
      <c r="X45" s="113"/>
      <c r="Y45" s="157"/>
      <c r="Z45" s="113" t="str">
        <f>IF($AB$31="","",IF(VLOOKUP($AB$31,'1入力'!$B$4:$Z$207,4)="M","〇",""))</f>
        <v>〇</v>
      </c>
      <c r="AA45" s="114"/>
      <c r="AB45" s="128" t="s">
        <v>308</v>
      </c>
      <c r="AC45" s="113"/>
      <c r="AD45" s="129"/>
    </row>
    <row r="46" spans="1:30" ht="12" customHeight="1" thickBot="1">
      <c r="A46" s="167"/>
      <c r="B46" s="168"/>
      <c r="C46" s="169"/>
      <c r="D46" s="130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2"/>
      <c r="U46" s="144"/>
      <c r="V46" s="146"/>
      <c r="W46" s="158"/>
      <c r="X46" s="145"/>
      <c r="Y46" s="159"/>
      <c r="Z46" s="145"/>
      <c r="AA46" s="146"/>
      <c r="AB46" s="158"/>
      <c r="AC46" s="145"/>
      <c r="AD46" s="160"/>
    </row>
    <row r="47" spans="1:30" ht="12" customHeight="1">
      <c r="A47" s="141" t="s">
        <v>300</v>
      </c>
      <c r="B47" s="142"/>
      <c r="C47" s="143"/>
      <c r="D47" s="147" t="str">
        <f>IF($AB$31="","",VLOOKUP($AB$31,'1入力'!$B$4:$Z$207,2))</f>
        <v>春の大山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9"/>
      <c r="U47" s="156" t="str">
        <f>IF($AB$31="","",IF(VLOOKUP($AB$31,'1入力'!$B$4:$Z$207,5)=1,"〇",""))</f>
        <v/>
      </c>
      <c r="V47" s="114"/>
      <c r="W47" s="128" t="s">
        <v>311</v>
      </c>
      <c r="X47" s="113"/>
      <c r="Y47" s="157"/>
      <c r="Z47" s="113">
        <f>IF($AB$31="","",IF(VLOOKUP($AB$31,'1入力'!$B$4:$Z$207,5)&gt;1,VLOOKUP($AB$31,'1入力'!$B$4:$Z$207,5),""))</f>
        <v>2</v>
      </c>
      <c r="AA47" s="114"/>
      <c r="AB47" s="128" t="s">
        <v>312</v>
      </c>
      <c r="AC47" s="113"/>
      <c r="AD47" s="129"/>
    </row>
    <row r="48" spans="1:30" ht="12" customHeight="1" thickBot="1">
      <c r="A48" s="115"/>
      <c r="B48" s="116"/>
      <c r="C48" s="117"/>
      <c r="D48" s="150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2"/>
      <c r="U48" s="144"/>
      <c r="V48" s="146"/>
      <c r="W48" s="158"/>
      <c r="X48" s="145"/>
      <c r="Y48" s="159"/>
      <c r="Z48" s="145"/>
      <c r="AA48" s="146"/>
      <c r="AB48" s="158"/>
      <c r="AC48" s="145"/>
      <c r="AD48" s="160"/>
    </row>
    <row r="49" spans="1:30" ht="12" customHeight="1">
      <c r="A49" s="115"/>
      <c r="B49" s="116"/>
      <c r="C49" s="117"/>
      <c r="D49" s="150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2"/>
      <c r="U49" s="112" t="str">
        <f>IF($AB$31="","",IF(VLOOKUP($AB$31,'1入力'!$B$4:$Z$207,6)="","〇",""))</f>
        <v>〇</v>
      </c>
      <c r="V49" s="114"/>
      <c r="W49" s="161" t="s">
        <v>309</v>
      </c>
      <c r="X49" s="69"/>
      <c r="Y49" s="162"/>
      <c r="Z49" s="69" t="str">
        <f>IF($AB$31="","",IF(VLOOKUP($AB$31,'1入力'!$B$4:$Z$207,6)="F","〇",""))</f>
        <v/>
      </c>
      <c r="AA49" s="70"/>
      <c r="AB49" s="128" t="s">
        <v>310</v>
      </c>
      <c r="AC49" s="113"/>
      <c r="AD49" s="129"/>
    </row>
    <row r="50" spans="1:30" ht="12" customHeight="1" thickBot="1">
      <c r="A50" s="144"/>
      <c r="B50" s="145"/>
      <c r="C50" s="146"/>
      <c r="D50" s="153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5"/>
      <c r="U50" s="144"/>
      <c r="V50" s="146"/>
      <c r="W50" s="163"/>
      <c r="X50" s="71"/>
      <c r="Y50" s="164"/>
      <c r="Z50" s="71"/>
      <c r="AA50" s="72"/>
      <c r="AB50" s="158"/>
      <c r="AC50" s="145"/>
      <c r="AD50" s="160"/>
    </row>
    <row r="51" spans="1:30" ht="12" customHeight="1">
      <c r="A51" s="112" t="s">
        <v>299</v>
      </c>
      <c r="B51" s="113"/>
      <c r="C51" s="114"/>
      <c r="D51" s="118" t="str">
        <f>IF($AB$31="","",IF(VLOOKUP($AB$31,'1入力'!$B$4:$Z$207,25)="","",VLOOKUP($AB$31,'1入力'!$B$4:$Z$207,25)))</f>
        <v>○○の瞬間です。などなど・・・などなど・・・などなど・・・などなど・・・などなど・・・などなど・・・などなど・・・などなど・・・などなど・・・などなど・・・などなど・・・などなど・・・などなど・・・</v>
      </c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20"/>
      <c r="U51" s="124" t="s">
        <v>315</v>
      </c>
      <c r="V51" s="125"/>
      <c r="W51" s="128" t="str">
        <f>IF($AB$31="","",IF(VLOOKUP($AB$31,'1入力'!$B$4:$Z$207,24)="","",VLOOKUP($AB$31,'1入力'!$B$4:$Z$207,24)))</f>
        <v>六甲山</v>
      </c>
      <c r="X51" s="113"/>
      <c r="Y51" s="113"/>
      <c r="Z51" s="113"/>
      <c r="AA51" s="113"/>
      <c r="AB51" s="113"/>
      <c r="AC51" s="113"/>
      <c r="AD51" s="129"/>
    </row>
    <row r="52" spans="1:30" ht="12" customHeight="1">
      <c r="A52" s="115"/>
      <c r="B52" s="116"/>
      <c r="C52" s="117"/>
      <c r="D52" s="121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3"/>
      <c r="U52" s="126"/>
      <c r="V52" s="127"/>
      <c r="W52" s="130"/>
      <c r="X52" s="131"/>
      <c r="Y52" s="131"/>
      <c r="Z52" s="131"/>
      <c r="AA52" s="131"/>
      <c r="AB52" s="131"/>
      <c r="AC52" s="131"/>
      <c r="AD52" s="132"/>
    </row>
    <row r="53" spans="1:30" ht="12" customHeight="1">
      <c r="A53" s="115"/>
      <c r="B53" s="116"/>
      <c r="C53" s="117"/>
      <c r="D53" s="121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3"/>
      <c r="U53" s="133" t="s">
        <v>316</v>
      </c>
      <c r="V53" s="135">
        <f>IF($AB$31="","",IF(VLOOKUP($AB$31,'1入力'!$B$4:$Z$207,20)="","",VLOOKUP($AB$31,'1入力'!$B$4:$Z$207,20)))</f>
        <v>2021</v>
      </c>
      <c r="W53" s="136"/>
      <c r="X53" s="40"/>
      <c r="Y53" s="136">
        <f>IF($AB$31="","",IF(VLOOKUP($AB$31,'1入力'!$B$4:$Z$207,21)="","",VLOOKUP($AB$31,'1入力'!$B$4:$Z$207,21)))</f>
        <v>5</v>
      </c>
      <c r="Z53" s="40"/>
      <c r="AA53" s="136">
        <f>IF($AB$31="","",IF(VLOOKUP($AB$31,'1入力'!$B$4:$Z$207,22)="","",VLOOKUP($AB$31,'1入力'!$B$4:$Z$207,22)))</f>
        <v>4</v>
      </c>
      <c r="AB53" s="40"/>
      <c r="AC53" s="136">
        <f>IF($AB$31="","",IF(VLOOKUP($AB$31,'1入力'!$B$4:$Z$207,23)="","",VLOOKUP($AB$31,'1入力'!$B$4:$Z$207,23)))</f>
        <v>9</v>
      </c>
      <c r="AD53" s="139" t="s">
        <v>317</v>
      </c>
    </row>
    <row r="54" spans="1:30" ht="12" customHeight="1" thickBot="1">
      <c r="A54" s="115"/>
      <c r="B54" s="116"/>
      <c r="C54" s="117"/>
      <c r="D54" s="121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3"/>
      <c r="U54" s="134"/>
      <c r="V54" s="137"/>
      <c r="W54" s="138"/>
      <c r="X54" s="41" t="s">
        <v>297</v>
      </c>
      <c r="Y54" s="138"/>
      <c r="Z54" s="41" t="s">
        <v>282</v>
      </c>
      <c r="AA54" s="138"/>
      <c r="AB54" s="41" t="s">
        <v>283</v>
      </c>
      <c r="AC54" s="138"/>
      <c r="AD54" s="140"/>
    </row>
    <row r="55" spans="1:30" ht="12" customHeight="1">
      <c r="A55" s="103" t="s">
        <v>355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</row>
    <row r="56" spans="1:30" ht="12" customHeight="1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8"/>
    </row>
    <row r="57" spans="1:30" ht="12" customHeight="1" thickBot="1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1"/>
    </row>
    <row r="58" spans="1:30" ht="12" customHeight="1"/>
    <row r="59" spans="1:30" ht="12" customHeight="1"/>
  </sheetData>
  <sheetProtection sheet="1" objects="1" scenarios="1"/>
  <mergeCells count="106">
    <mergeCell ref="D15:T16"/>
    <mergeCell ref="D17:T20"/>
    <mergeCell ref="A39:C40"/>
    <mergeCell ref="D39:P40"/>
    <mergeCell ref="Q39:R40"/>
    <mergeCell ref="S39:AD40"/>
    <mergeCell ref="D21:T24"/>
    <mergeCell ref="A25:AD27"/>
    <mergeCell ref="U21:V22"/>
    <mergeCell ref="U15:V16"/>
    <mergeCell ref="Z15:AA16"/>
    <mergeCell ref="W15:Y16"/>
    <mergeCell ref="AB15:AD16"/>
    <mergeCell ref="U17:V18"/>
    <mergeCell ref="W17:Y18"/>
    <mergeCell ref="AB17:AD18"/>
    <mergeCell ref="Z17:AA18"/>
    <mergeCell ref="AB31:AD33"/>
    <mergeCell ref="A34:T35"/>
    <mergeCell ref="U34:Y38"/>
    <mergeCell ref="Z34:AD38"/>
    <mergeCell ref="A36:C38"/>
    <mergeCell ref="D36:P38"/>
    <mergeCell ref="Q36:R38"/>
    <mergeCell ref="A9:C10"/>
    <mergeCell ref="A6:C8"/>
    <mergeCell ref="Z4:AD8"/>
    <mergeCell ref="U4:Y8"/>
    <mergeCell ref="S6:T8"/>
    <mergeCell ref="AB1:AD3"/>
    <mergeCell ref="A1:K3"/>
    <mergeCell ref="Q13:R14"/>
    <mergeCell ref="S13:T14"/>
    <mergeCell ref="U13:W14"/>
    <mergeCell ref="AA13:AB14"/>
    <mergeCell ref="AC13:AD14"/>
    <mergeCell ref="A4:T5"/>
    <mergeCell ref="Q6:R8"/>
    <mergeCell ref="D6:P8"/>
    <mergeCell ref="D9:P10"/>
    <mergeCell ref="D11:P14"/>
    <mergeCell ref="Q9:R10"/>
    <mergeCell ref="Q11:R12"/>
    <mergeCell ref="S9:AD10"/>
    <mergeCell ref="X13:Z14"/>
    <mergeCell ref="S11:AD12"/>
    <mergeCell ref="U43:W44"/>
    <mergeCell ref="AA43:AB44"/>
    <mergeCell ref="AC43:AD44"/>
    <mergeCell ref="S36:T38"/>
    <mergeCell ref="A31:K33"/>
    <mergeCell ref="W21:AD22"/>
    <mergeCell ref="U23:U24"/>
    <mergeCell ref="V23:W24"/>
    <mergeCell ref="Y23:Y24"/>
    <mergeCell ref="AA23:AA24"/>
    <mergeCell ref="AC23:AC24"/>
    <mergeCell ref="AD23:AD24"/>
    <mergeCell ref="AB47:AD48"/>
    <mergeCell ref="U49:V50"/>
    <mergeCell ref="W49:Y50"/>
    <mergeCell ref="W19:Y20"/>
    <mergeCell ref="AB19:AD20"/>
    <mergeCell ref="Z19:AA20"/>
    <mergeCell ref="U19:V20"/>
    <mergeCell ref="A11:C14"/>
    <mergeCell ref="A21:C24"/>
    <mergeCell ref="A17:C20"/>
    <mergeCell ref="A15:C16"/>
    <mergeCell ref="AB49:AD50"/>
    <mergeCell ref="A45:C46"/>
    <mergeCell ref="D45:T46"/>
    <mergeCell ref="U45:V46"/>
    <mergeCell ref="W45:Y46"/>
    <mergeCell ref="Z45:AA46"/>
    <mergeCell ref="AB45:AD46"/>
    <mergeCell ref="A41:C44"/>
    <mergeCell ref="D41:P44"/>
    <mergeCell ref="Q41:R42"/>
    <mergeCell ref="S41:AD42"/>
    <mergeCell ref="Q43:R44"/>
    <mergeCell ref="S43:T44"/>
    <mergeCell ref="Z49:AA50"/>
    <mergeCell ref="L1:N3"/>
    <mergeCell ref="O1:Q3"/>
    <mergeCell ref="R1:AA3"/>
    <mergeCell ref="L31:N33"/>
    <mergeCell ref="O31:Q33"/>
    <mergeCell ref="R31:AA33"/>
    <mergeCell ref="X43:Z44"/>
    <mergeCell ref="A55:AD57"/>
    <mergeCell ref="A51:C54"/>
    <mergeCell ref="D51:T54"/>
    <mergeCell ref="U51:V52"/>
    <mergeCell ref="W51:AD52"/>
    <mergeCell ref="U53:U54"/>
    <mergeCell ref="V53:W54"/>
    <mergeCell ref="Y53:Y54"/>
    <mergeCell ref="AA53:AA54"/>
    <mergeCell ref="AC53:AC54"/>
    <mergeCell ref="AD53:AD54"/>
    <mergeCell ref="A47:C50"/>
    <mergeCell ref="D47:T50"/>
    <mergeCell ref="U47:V48"/>
    <mergeCell ref="W47:Y48"/>
    <mergeCell ref="Z47:AA48"/>
  </mergeCells>
  <phoneticPr fontId="7"/>
  <pageMargins left="0.39370078740157483" right="0.39370078740157483" top="0.39370078740157483" bottom="0.39370078740157483" header="0.31496062992125984" footer="0.31496062992125984"/>
  <pageSetup paperSize="1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3554-8C15-4842-86A0-AFF8FBD36164}">
  <sheetPr>
    <pageSetUpPr fitToPage="1"/>
  </sheetPr>
  <dimension ref="A1:D25"/>
  <sheetViews>
    <sheetView zoomScaleNormal="100" workbookViewId="0">
      <selection activeCell="A2" sqref="A2:D2"/>
    </sheetView>
  </sheetViews>
  <sheetFormatPr defaultColWidth="15.140625" defaultRowHeight="12"/>
  <cols>
    <col min="1" max="1" width="14.78515625" style="46" customWidth="1"/>
    <col min="2" max="2" width="50.78515625" style="46" customWidth="1"/>
    <col min="3" max="3" width="6.140625" style="46" customWidth="1"/>
    <col min="4" max="4" width="14.78515625" style="46" customWidth="1"/>
    <col min="5" max="223" width="15.140625" style="46"/>
    <col min="224" max="224" width="2.140625" style="46" customWidth="1"/>
    <col min="225" max="225" width="6.85546875" style="46" bestFit="1" customWidth="1"/>
    <col min="226" max="226" width="16.640625" style="46" customWidth="1"/>
    <col min="227" max="227" width="8.640625" style="46" bestFit="1" customWidth="1"/>
    <col min="228" max="228" width="4.5703125" style="46" customWidth="1"/>
    <col min="229" max="229" width="3.42578125" style="46" bestFit="1" customWidth="1"/>
    <col min="230" max="230" width="5.140625" style="46" bestFit="1" customWidth="1"/>
    <col min="231" max="231" width="35.5703125" style="46" customWidth="1"/>
    <col min="232" max="232" width="2" style="46" customWidth="1"/>
    <col min="233" max="479" width="15.140625" style="46"/>
    <col min="480" max="480" width="2.140625" style="46" customWidth="1"/>
    <col min="481" max="481" width="6.85546875" style="46" bestFit="1" customWidth="1"/>
    <col min="482" max="482" width="16.640625" style="46" customWidth="1"/>
    <col min="483" max="483" width="8.640625" style="46" bestFit="1" customWidth="1"/>
    <col min="484" max="484" width="4.5703125" style="46" customWidth="1"/>
    <col min="485" max="485" width="3.42578125" style="46" bestFit="1" customWidth="1"/>
    <col min="486" max="486" width="5.140625" style="46" bestFit="1" customWidth="1"/>
    <col min="487" max="487" width="35.5703125" style="46" customWidth="1"/>
    <col min="488" max="488" width="2" style="46" customWidth="1"/>
    <col min="489" max="735" width="15.140625" style="46"/>
    <col min="736" max="736" width="2.140625" style="46" customWidth="1"/>
    <col min="737" max="737" width="6.85546875" style="46" bestFit="1" customWidth="1"/>
    <col min="738" max="738" width="16.640625" style="46" customWidth="1"/>
    <col min="739" max="739" width="8.640625" style="46" bestFit="1" customWidth="1"/>
    <col min="740" max="740" width="4.5703125" style="46" customWidth="1"/>
    <col min="741" max="741" width="3.42578125" style="46" bestFit="1" customWidth="1"/>
    <col min="742" max="742" width="5.140625" style="46" bestFit="1" customWidth="1"/>
    <col min="743" max="743" width="35.5703125" style="46" customWidth="1"/>
    <col min="744" max="744" width="2" style="46" customWidth="1"/>
    <col min="745" max="991" width="15.140625" style="46"/>
    <col min="992" max="992" width="2.140625" style="46" customWidth="1"/>
    <col min="993" max="993" width="6.85546875" style="46" bestFit="1" customWidth="1"/>
    <col min="994" max="994" width="16.640625" style="46" customWidth="1"/>
    <col min="995" max="995" width="8.640625" style="46" bestFit="1" customWidth="1"/>
    <col min="996" max="996" width="4.5703125" style="46" customWidth="1"/>
    <col min="997" max="997" width="3.42578125" style="46" bestFit="1" customWidth="1"/>
    <col min="998" max="998" width="5.140625" style="46" bestFit="1" customWidth="1"/>
    <col min="999" max="999" width="35.5703125" style="46" customWidth="1"/>
    <col min="1000" max="1000" width="2" style="46" customWidth="1"/>
    <col min="1001" max="1247" width="15.140625" style="46"/>
    <col min="1248" max="1248" width="2.140625" style="46" customWidth="1"/>
    <col min="1249" max="1249" width="6.85546875" style="46" bestFit="1" customWidth="1"/>
    <col min="1250" max="1250" width="16.640625" style="46" customWidth="1"/>
    <col min="1251" max="1251" width="8.640625" style="46" bestFit="1" customWidth="1"/>
    <col min="1252" max="1252" width="4.5703125" style="46" customWidth="1"/>
    <col min="1253" max="1253" width="3.42578125" style="46" bestFit="1" customWidth="1"/>
    <col min="1254" max="1254" width="5.140625" style="46" bestFit="1" customWidth="1"/>
    <col min="1255" max="1255" width="35.5703125" style="46" customWidth="1"/>
    <col min="1256" max="1256" width="2" style="46" customWidth="1"/>
    <col min="1257" max="1503" width="15.140625" style="46"/>
    <col min="1504" max="1504" width="2.140625" style="46" customWidth="1"/>
    <col min="1505" max="1505" width="6.85546875" style="46" bestFit="1" customWidth="1"/>
    <col min="1506" max="1506" width="16.640625" style="46" customWidth="1"/>
    <col min="1507" max="1507" width="8.640625" style="46" bestFit="1" customWidth="1"/>
    <col min="1508" max="1508" width="4.5703125" style="46" customWidth="1"/>
    <col min="1509" max="1509" width="3.42578125" style="46" bestFit="1" customWidth="1"/>
    <col min="1510" max="1510" width="5.140625" style="46" bestFit="1" customWidth="1"/>
    <col min="1511" max="1511" width="35.5703125" style="46" customWidth="1"/>
    <col min="1512" max="1512" width="2" style="46" customWidth="1"/>
    <col min="1513" max="1759" width="15.140625" style="46"/>
    <col min="1760" max="1760" width="2.140625" style="46" customWidth="1"/>
    <col min="1761" max="1761" width="6.85546875" style="46" bestFit="1" customWidth="1"/>
    <col min="1762" max="1762" width="16.640625" style="46" customWidth="1"/>
    <col min="1763" max="1763" width="8.640625" style="46" bestFit="1" customWidth="1"/>
    <col min="1764" max="1764" width="4.5703125" style="46" customWidth="1"/>
    <col min="1765" max="1765" width="3.42578125" style="46" bestFit="1" customWidth="1"/>
    <col min="1766" max="1766" width="5.140625" style="46" bestFit="1" customWidth="1"/>
    <col min="1767" max="1767" width="35.5703125" style="46" customWidth="1"/>
    <col min="1768" max="1768" width="2" style="46" customWidth="1"/>
    <col min="1769" max="2015" width="15.140625" style="46"/>
    <col min="2016" max="2016" width="2.140625" style="46" customWidth="1"/>
    <col min="2017" max="2017" width="6.85546875" style="46" bestFit="1" customWidth="1"/>
    <col min="2018" max="2018" width="16.640625" style="46" customWidth="1"/>
    <col min="2019" max="2019" width="8.640625" style="46" bestFit="1" customWidth="1"/>
    <col min="2020" max="2020" width="4.5703125" style="46" customWidth="1"/>
    <col min="2021" max="2021" width="3.42578125" style="46" bestFit="1" customWidth="1"/>
    <col min="2022" max="2022" width="5.140625" style="46" bestFit="1" customWidth="1"/>
    <col min="2023" max="2023" width="35.5703125" style="46" customWidth="1"/>
    <col min="2024" max="2024" width="2" style="46" customWidth="1"/>
    <col min="2025" max="2271" width="15.140625" style="46"/>
    <col min="2272" max="2272" width="2.140625" style="46" customWidth="1"/>
    <col min="2273" max="2273" width="6.85546875" style="46" bestFit="1" customWidth="1"/>
    <col min="2274" max="2274" width="16.640625" style="46" customWidth="1"/>
    <col min="2275" max="2275" width="8.640625" style="46" bestFit="1" customWidth="1"/>
    <col min="2276" max="2276" width="4.5703125" style="46" customWidth="1"/>
    <col min="2277" max="2277" width="3.42578125" style="46" bestFit="1" customWidth="1"/>
    <col min="2278" max="2278" width="5.140625" style="46" bestFit="1" customWidth="1"/>
    <col min="2279" max="2279" width="35.5703125" style="46" customWidth="1"/>
    <col min="2280" max="2280" width="2" style="46" customWidth="1"/>
    <col min="2281" max="2527" width="15.140625" style="46"/>
    <col min="2528" max="2528" width="2.140625" style="46" customWidth="1"/>
    <col min="2529" max="2529" width="6.85546875" style="46" bestFit="1" customWidth="1"/>
    <col min="2530" max="2530" width="16.640625" style="46" customWidth="1"/>
    <col min="2531" max="2531" width="8.640625" style="46" bestFit="1" customWidth="1"/>
    <col min="2532" max="2532" width="4.5703125" style="46" customWidth="1"/>
    <col min="2533" max="2533" width="3.42578125" style="46" bestFit="1" customWidth="1"/>
    <col min="2534" max="2534" width="5.140625" style="46" bestFit="1" customWidth="1"/>
    <col min="2535" max="2535" width="35.5703125" style="46" customWidth="1"/>
    <col min="2536" max="2536" width="2" style="46" customWidth="1"/>
    <col min="2537" max="2783" width="15.140625" style="46"/>
    <col min="2784" max="2784" width="2.140625" style="46" customWidth="1"/>
    <col min="2785" max="2785" width="6.85546875" style="46" bestFit="1" customWidth="1"/>
    <col min="2786" max="2786" width="16.640625" style="46" customWidth="1"/>
    <col min="2787" max="2787" width="8.640625" style="46" bestFit="1" customWidth="1"/>
    <col min="2788" max="2788" width="4.5703125" style="46" customWidth="1"/>
    <col min="2789" max="2789" width="3.42578125" style="46" bestFit="1" customWidth="1"/>
    <col min="2790" max="2790" width="5.140625" style="46" bestFit="1" customWidth="1"/>
    <col min="2791" max="2791" width="35.5703125" style="46" customWidth="1"/>
    <col min="2792" max="2792" width="2" style="46" customWidth="1"/>
    <col min="2793" max="3039" width="15.140625" style="46"/>
    <col min="3040" max="3040" width="2.140625" style="46" customWidth="1"/>
    <col min="3041" max="3041" width="6.85546875" style="46" bestFit="1" customWidth="1"/>
    <col min="3042" max="3042" width="16.640625" style="46" customWidth="1"/>
    <col min="3043" max="3043" width="8.640625" style="46" bestFit="1" customWidth="1"/>
    <col min="3044" max="3044" width="4.5703125" style="46" customWidth="1"/>
    <col min="3045" max="3045" width="3.42578125" style="46" bestFit="1" customWidth="1"/>
    <col min="3046" max="3046" width="5.140625" style="46" bestFit="1" customWidth="1"/>
    <col min="3047" max="3047" width="35.5703125" style="46" customWidth="1"/>
    <col min="3048" max="3048" width="2" style="46" customWidth="1"/>
    <col min="3049" max="3295" width="15.140625" style="46"/>
    <col min="3296" max="3296" width="2.140625" style="46" customWidth="1"/>
    <col min="3297" max="3297" width="6.85546875" style="46" bestFit="1" customWidth="1"/>
    <col min="3298" max="3298" width="16.640625" style="46" customWidth="1"/>
    <col min="3299" max="3299" width="8.640625" style="46" bestFit="1" customWidth="1"/>
    <col min="3300" max="3300" width="4.5703125" style="46" customWidth="1"/>
    <col min="3301" max="3301" width="3.42578125" style="46" bestFit="1" customWidth="1"/>
    <col min="3302" max="3302" width="5.140625" style="46" bestFit="1" customWidth="1"/>
    <col min="3303" max="3303" width="35.5703125" style="46" customWidth="1"/>
    <col min="3304" max="3304" width="2" style="46" customWidth="1"/>
    <col min="3305" max="3551" width="15.140625" style="46"/>
    <col min="3552" max="3552" width="2.140625" style="46" customWidth="1"/>
    <col min="3553" max="3553" width="6.85546875" style="46" bestFit="1" customWidth="1"/>
    <col min="3554" max="3554" width="16.640625" style="46" customWidth="1"/>
    <col min="3555" max="3555" width="8.640625" style="46" bestFit="1" customWidth="1"/>
    <col min="3556" max="3556" width="4.5703125" style="46" customWidth="1"/>
    <col min="3557" max="3557" width="3.42578125" style="46" bestFit="1" customWidth="1"/>
    <col min="3558" max="3558" width="5.140625" style="46" bestFit="1" customWidth="1"/>
    <col min="3559" max="3559" width="35.5703125" style="46" customWidth="1"/>
    <col min="3560" max="3560" width="2" style="46" customWidth="1"/>
    <col min="3561" max="3807" width="15.140625" style="46"/>
    <col min="3808" max="3808" width="2.140625" style="46" customWidth="1"/>
    <col min="3809" max="3809" width="6.85546875" style="46" bestFit="1" customWidth="1"/>
    <col min="3810" max="3810" width="16.640625" style="46" customWidth="1"/>
    <col min="3811" max="3811" width="8.640625" style="46" bestFit="1" customWidth="1"/>
    <col min="3812" max="3812" width="4.5703125" style="46" customWidth="1"/>
    <col min="3813" max="3813" width="3.42578125" style="46" bestFit="1" customWidth="1"/>
    <col min="3814" max="3814" width="5.140625" style="46" bestFit="1" customWidth="1"/>
    <col min="3815" max="3815" width="35.5703125" style="46" customWidth="1"/>
    <col min="3816" max="3816" width="2" style="46" customWidth="1"/>
    <col min="3817" max="4063" width="15.140625" style="46"/>
    <col min="4064" max="4064" width="2.140625" style="46" customWidth="1"/>
    <col min="4065" max="4065" width="6.85546875" style="46" bestFit="1" customWidth="1"/>
    <col min="4066" max="4066" width="16.640625" style="46" customWidth="1"/>
    <col min="4067" max="4067" width="8.640625" style="46" bestFit="1" customWidth="1"/>
    <col min="4068" max="4068" width="4.5703125" style="46" customWidth="1"/>
    <col min="4069" max="4069" width="3.42578125" style="46" bestFit="1" customWidth="1"/>
    <col min="4070" max="4070" width="5.140625" style="46" bestFit="1" customWidth="1"/>
    <col min="4071" max="4071" width="35.5703125" style="46" customWidth="1"/>
    <col min="4072" max="4072" width="2" style="46" customWidth="1"/>
    <col min="4073" max="4319" width="15.140625" style="46"/>
    <col min="4320" max="4320" width="2.140625" style="46" customWidth="1"/>
    <col min="4321" max="4321" width="6.85546875" style="46" bestFit="1" customWidth="1"/>
    <col min="4322" max="4322" width="16.640625" style="46" customWidth="1"/>
    <col min="4323" max="4323" width="8.640625" style="46" bestFit="1" customWidth="1"/>
    <col min="4324" max="4324" width="4.5703125" style="46" customWidth="1"/>
    <col min="4325" max="4325" width="3.42578125" style="46" bestFit="1" customWidth="1"/>
    <col min="4326" max="4326" width="5.140625" style="46" bestFit="1" customWidth="1"/>
    <col min="4327" max="4327" width="35.5703125" style="46" customWidth="1"/>
    <col min="4328" max="4328" width="2" style="46" customWidth="1"/>
    <col min="4329" max="4575" width="15.140625" style="46"/>
    <col min="4576" max="4576" width="2.140625" style="46" customWidth="1"/>
    <col min="4577" max="4577" width="6.85546875" style="46" bestFit="1" customWidth="1"/>
    <col min="4578" max="4578" width="16.640625" style="46" customWidth="1"/>
    <col min="4579" max="4579" width="8.640625" style="46" bestFit="1" customWidth="1"/>
    <col min="4580" max="4580" width="4.5703125" style="46" customWidth="1"/>
    <col min="4581" max="4581" width="3.42578125" style="46" bestFit="1" customWidth="1"/>
    <col min="4582" max="4582" width="5.140625" style="46" bestFit="1" customWidth="1"/>
    <col min="4583" max="4583" width="35.5703125" style="46" customWidth="1"/>
    <col min="4584" max="4584" width="2" style="46" customWidth="1"/>
    <col min="4585" max="4831" width="15.140625" style="46"/>
    <col min="4832" max="4832" width="2.140625" style="46" customWidth="1"/>
    <col min="4833" max="4833" width="6.85546875" style="46" bestFit="1" customWidth="1"/>
    <col min="4834" max="4834" width="16.640625" style="46" customWidth="1"/>
    <col min="4835" max="4835" width="8.640625" style="46" bestFit="1" customWidth="1"/>
    <col min="4836" max="4836" width="4.5703125" style="46" customWidth="1"/>
    <col min="4837" max="4837" width="3.42578125" style="46" bestFit="1" customWidth="1"/>
    <col min="4838" max="4838" width="5.140625" style="46" bestFit="1" customWidth="1"/>
    <col min="4839" max="4839" width="35.5703125" style="46" customWidth="1"/>
    <col min="4840" max="4840" width="2" style="46" customWidth="1"/>
    <col min="4841" max="5087" width="15.140625" style="46"/>
    <col min="5088" max="5088" width="2.140625" style="46" customWidth="1"/>
    <col min="5089" max="5089" width="6.85546875" style="46" bestFit="1" customWidth="1"/>
    <col min="5090" max="5090" width="16.640625" style="46" customWidth="1"/>
    <col min="5091" max="5091" width="8.640625" style="46" bestFit="1" customWidth="1"/>
    <col min="5092" max="5092" width="4.5703125" style="46" customWidth="1"/>
    <col min="5093" max="5093" width="3.42578125" style="46" bestFit="1" customWidth="1"/>
    <col min="5094" max="5094" width="5.140625" style="46" bestFit="1" customWidth="1"/>
    <col min="5095" max="5095" width="35.5703125" style="46" customWidth="1"/>
    <col min="5096" max="5096" width="2" style="46" customWidth="1"/>
    <col min="5097" max="5343" width="15.140625" style="46"/>
    <col min="5344" max="5344" width="2.140625" style="46" customWidth="1"/>
    <col min="5345" max="5345" width="6.85546875" style="46" bestFit="1" customWidth="1"/>
    <col min="5346" max="5346" width="16.640625" style="46" customWidth="1"/>
    <col min="5347" max="5347" width="8.640625" style="46" bestFit="1" customWidth="1"/>
    <col min="5348" max="5348" width="4.5703125" style="46" customWidth="1"/>
    <col min="5349" max="5349" width="3.42578125" style="46" bestFit="1" customWidth="1"/>
    <col min="5350" max="5350" width="5.140625" style="46" bestFit="1" customWidth="1"/>
    <col min="5351" max="5351" width="35.5703125" style="46" customWidth="1"/>
    <col min="5352" max="5352" width="2" style="46" customWidth="1"/>
    <col min="5353" max="5599" width="15.140625" style="46"/>
    <col min="5600" max="5600" width="2.140625" style="46" customWidth="1"/>
    <col min="5601" max="5601" width="6.85546875" style="46" bestFit="1" customWidth="1"/>
    <col min="5602" max="5602" width="16.640625" style="46" customWidth="1"/>
    <col min="5603" max="5603" width="8.640625" style="46" bestFit="1" customWidth="1"/>
    <col min="5604" max="5604" width="4.5703125" style="46" customWidth="1"/>
    <col min="5605" max="5605" width="3.42578125" style="46" bestFit="1" customWidth="1"/>
    <col min="5606" max="5606" width="5.140625" style="46" bestFit="1" customWidth="1"/>
    <col min="5607" max="5607" width="35.5703125" style="46" customWidth="1"/>
    <col min="5608" max="5608" width="2" style="46" customWidth="1"/>
    <col min="5609" max="5855" width="15.140625" style="46"/>
    <col min="5856" max="5856" width="2.140625" style="46" customWidth="1"/>
    <col min="5857" max="5857" width="6.85546875" style="46" bestFit="1" customWidth="1"/>
    <col min="5858" max="5858" width="16.640625" style="46" customWidth="1"/>
    <col min="5859" max="5859" width="8.640625" style="46" bestFit="1" customWidth="1"/>
    <col min="5860" max="5860" width="4.5703125" style="46" customWidth="1"/>
    <col min="5861" max="5861" width="3.42578125" style="46" bestFit="1" customWidth="1"/>
    <col min="5862" max="5862" width="5.140625" style="46" bestFit="1" customWidth="1"/>
    <col min="5863" max="5863" width="35.5703125" style="46" customWidth="1"/>
    <col min="5864" max="5864" width="2" style="46" customWidth="1"/>
    <col min="5865" max="6111" width="15.140625" style="46"/>
    <col min="6112" max="6112" width="2.140625" style="46" customWidth="1"/>
    <col min="6113" max="6113" width="6.85546875" style="46" bestFit="1" customWidth="1"/>
    <col min="6114" max="6114" width="16.640625" style="46" customWidth="1"/>
    <col min="6115" max="6115" width="8.640625" style="46" bestFit="1" customWidth="1"/>
    <col min="6116" max="6116" width="4.5703125" style="46" customWidth="1"/>
    <col min="6117" max="6117" width="3.42578125" style="46" bestFit="1" customWidth="1"/>
    <col min="6118" max="6118" width="5.140625" style="46" bestFit="1" customWidth="1"/>
    <col min="6119" max="6119" width="35.5703125" style="46" customWidth="1"/>
    <col min="6120" max="6120" width="2" style="46" customWidth="1"/>
    <col min="6121" max="6367" width="15.140625" style="46"/>
    <col min="6368" max="6368" width="2.140625" style="46" customWidth="1"/>
    <col min="6369" max="6369" width="6.85546875" style="46" bestFit="1" customWidth="1"/>
    <col min="6370" max="6370" width="16.640625" style="46" customWidth="1"/>
    <col min="6371" max="6371" width="8.640625" style="46" bestFit="1" customWidth="1"/>
    <col min="6372" max="6372" width="4.5703125" style="46" customWidth="1"/>
    <col min="6373" max="6373" width="3.42578125" style="46" bestFit="1" customWidth="1"/>
    <col min="6374" max="6374" width="5.140625" style="46" bestFit="1" customWidth="1"/>
    <col min="6375" max="6375" width="35.5703125" style="46" customWidth="1"/>
    <col min="6376" max="6376" width="2" style="46" customWidth="1"/>
    <col min="6377" max="6623" width="15.140625" style="46"/>
    <col min="6624" max="6624" width="2.140625" style="46" customWidth="1"/>
    <col min="6625" max="6625" width="6.85546875" style="46" bestFit="1" customWidth="1"/>
    <col min="6626" max="6626" width="16.640625" style="46" customWidth="1"/>
    <col min="6627" max="6627" width="8.640625" style="46" bestFit="1" customWidth="1"/>
    <col min="6628" max="6628" width="4.5703125" style="46" customWidth="1"/>
    <col min="6629" max="6629" width="3.42578125" style="46" bestFit="1" customWidth="1"/>
    <col min="6630" max="6630" width="5.140625" style="46" bestFit="1" customWidth="1"/>
    <col min="6631" max="6631" width="35.5703125" style="46" customWidth="1"/>
    <col min="6632" max="6632" width="2" style="46" customWidth="1"/>
    <col min="6633" max="6879" width="15.140625" style="46"/>
    <col min="6880" max="6880" width="2.140625" style="46" customWidth="1"/>
    <col min="6881" max="6881" width="6.85546875" style="46" bestFit="1" customWidth="1"/>
    <col min="6882" max="6882" width="16.640625" style="46" customWidth="1"/>
    <col min="6883" max="6883" width="8.640625" style="46" bestFit="1" customWidth="1"/>
    <col min="6884" max="6884" width="4.5703125" style="46" customWidth="1"/>
    <col min="6885" max="6885" width="3.42578125" style="46" bestFit="1" customWidth="1"/>
    <col min="6886" max="6886" width="5.140625" style="46" bestFit="1" customWidth="1"/>
    <col min="6887" max="6887" width="35.5703125" style="46" customWidth="1"/>
    <col min="6888" max="6888" width="2" style="46" customWidth="1"/>
    <col min="6889" max="7135" width="15.140625" style="46"/>
    <col min="7136" max="7136" width="2.140625" style="46" customWidth="1"/>
    <col min="7137" max="7137" width="6.85546875" style="46" bestFit="1" customWidth="1"/>
    <col min="7138" max="7138" width="16.640625" style="46" customWidth="1"/>
    <col min="7139" max="7139" width="8.640625" style="46" bestFit="1" customWidth="1"/>
    <col min="7140" max="7140" width="4.5703125" style="46" customWidth="1"/>
    <col min="7141" max="7141" width="3.42578125" style="46" bestFit="1" customWidth="1"/>
    <col min="7142" max="7142" width="5.140625" style="46" bestFit="1" customWidth="1"/>
    <col min="7143" max="7143" width="35.5703125" style="46" customWidth="1"/>
    <col min="7144" max="7144" width="2" style="46" customWidth="1"/>
    <col min="7145" max="7391" width="15.140625" style="46"/>
    <col min="7392" max="7392" width="2.140625" style="46" customWidth="1"/>
    <col min="7393" max="7393" width="6.85546875" style="46" bestFit="1" customWidth="1"/>
    <col min="7394" max="7394" width="16.640625" style="46" customWidth="1"/>
    <col min="7395" max="7395" width="8.640625" style="46" bestFit="1" customWidth="1"/>
    <col min="7396" max="7396" width="4.5703125" style="46" customWidth="1"/>
    <col min="7397" max="7397" width="3.42578125" style="46" bestFit="1" customWidth="1"/>
    <col min="7398" max="7398" width="5.140625" style="46" bestFit="1" customWidth="1"/>
    <col min="7399" max="7399" width="35.5703125" style="46" customWidth="1"/>
    <col min="7400" max="7400" width="2" style="46" customWidth="1"/>
    <col min="7401" max="7647" width="15.140625" style="46"/>
    <col min="7648" max="7648" width="2.140625" style="46" customWidth="1"/>
    <col min="7649" max="7649" width="6.85546875" style="46" bestFit="1" customWidth="1"/>
    <col min="7650" max="7650" width="16.640625" style="46" customWidth="1"/>
    <col min="7651" max="7651" width="8.640625" style="46" bestFit="1" customWidth="1"/>
    <col min="7652" max="7652" width="4.5703125" style="46" customWidth="1"/>
    <col min="7653" max="7653" width="3.42578125" style="46" bestFit="1" customWidth="1"/>
    <col min="7654" max="7654" width="5.140625" style="46" bestFit="1" customWidth="1"/>
    <col min="7655" max="7655" width="35.5703125" style="46" customWidth="1"/>
    <col min="7656" max="7656" width="2" style="46" customWidth="1"/>
    <col min="7657" max="7903" width="15.140625" style="46"/>
    <col min="7904" max="7904" width="2.140625" style="46" customWidth="1"/>
    <col min="7905" max="7905" width="6.85546875" style="46" bestFit="1" customWidth="1"/>
    <col min="7906" max="7906" width="16.640625" style="46" customWidth="1"/>
    <col min="7907" max="7907" width="8.640625" style="46" bestFit="1" customWidth="1"/>
    <col min="7908" max="7908" width="4.5703125" style="46" customWidth="1"/>
    <col min="7909" max="7909" width="3.42578125" style="46" bestFit="1" customWidth="1"/>
    <col min="7910" max="7910" width="5.140625" style="46" bestFit="1" customWidth="1"/>
    <col min="7911" max="7911" width="35.5703125" style="46" customWidth="1"/>
    <col min="7912" max="7912" width="2" style="46" customWidth="1"/>
    <col min="7913" max="8159" width="15.140625" style="46"/>
    <col min="8160" max="8160" width="2.140625" style="46" customWidth="1"/>
    <col min="8161" max="8161" width="6.85546875" style="46" bestFit="1" customWidth="1"/>
    <col min="8162" max="8162" width="16.640625" style="46" customWidth="1"/>
    <col min="8163" max="8163" width="8.640625" style="46" bestFit="1" customWidth="1"/>
    <col min="8164" max="8164" width="4.5703125" style="46" customWidth="1"/>
    <col min="8165" max="8165" width="3.42578125" style="46" bestFit="1" customWidth="1"/>
    <col min="8166" max="8166" width="5.140625" style="46" bestFit="1" customWidth="1"/>
    <col min="8167" max="8167" width="35.5703125" style="46" customWidth="1"/>
    <col min="8168" max="8168" width="2" style="46" customWidth="1"/>
    <col min="8169" max="8415" width="15.140625" style="46"/>
    <col min="8416" max="8416" width="2.140625" style="46" customWidth="1"/>
    <col min="8417" max="8417" width="6.85546875" style="46" bestFit="1" customWidth="1"/>
    <col min="8418" max="8418" width="16.640625" style="46" customWidth="1"/>
    <col min="8419" max="8419" width="8.640625" style="46" bestFit="1" customWidth="1"/>
    <col min="8420" max="8420" width="4.5703125" style="46" customWidth="1"/>
    <col min="8421" max="8421" width="3.42578125" style="46" bestFit="1" customWidth="1"/>
    <col min="8422" max="8422" width="5.140625" style="46" bestFit="1" customWidth="1"/>
    <col min="8423" max="8423" width="35.5703125" style="46" customWidth="1"/>
    <col min="8424" max="8424" width="2" style="46" customWidth="1"/>
    <col min="8425" max="8671" width="15.140625" style="46"/>
    <col min="8672" max="8672" width="2.140625" style="46" customWidth="1"/>
    <col min="8673" max="8673" width="6.85546875" style="46" bestFit="1" customWidth="1"/>
    <col min="8674" max="8674" width="16.640625" style="46" customWidth="1"/>
    <col min="8675" max="8675" width="8.640625" style="46" bestFit="1" customWidth="1"/>
    <col min="8676" max="8676" width="4.5703125" style="46" customWidth="1"/>
    <col min="8677" max="8677" width="3.42578125" style="46" bestFit="1" customWidth="1"/>
    <col min="8678" max="8678" width="5.140625" style="46" bestFit="1" customWidth="1"/>
    <col min="8679" max="8679" width="35.5703125" style="46" customWidth="1"/>
    <col min="8680" max="8680" width="2" style="46" customWidth="1"/>
    <col min="8681" max="8927" width="15.140625" style="46"/>
    <col min="8928" max="8928" width="2.140625" style="46" customWidth="1"/>
    <col min="8929" max="8929" width="6.85546875" style="46" bestFit="1" customWidth="1"/>
    <col min="8930" max="8930" width="16.640625" style="46" customWidth="1"/>
    <col min="8931" max="8931" width="8.640625" style="46" bestFit="1" customWidth="1"/>
    <col min="8932" max="8932" width="4.5703125" style="46" customWidth="1"/>
    <col min="8933" max="8933" width="3.42578125" style="46" bestFit="1" customWidth="1"/>
    <col min="8934" max="8934" width="5.140625" style="46" bestFit="1" customWidth="1"/>
    <col min="8935" max="8935" width="35.5703125" style="46" customWidth="1"/>
    <col min="8936" max="8936" width="2" style="46" customWidth="1"/>
    <col min="8937" max="9183" width="15.140625" style="46"/>
    <col min="9184" max="9184" width="2.140625" style="46" customWidth="1"/>
    <col min="9185" max="9185" width="6.85546875" style="46" bestFit="1" customWidth="1"/>
    <col min="9186" max="9186" width="16.640625" style="46" customWidth="1"/>
    <col min="9187" max="9187" width="8.640625" style="46" bestFit="1" customWidth="1"/>
    <col min="9188" max="9188" width="4.5703125" style="46" customWidth="1"/>
    <col min="9189" max="9189" width="3.42578125" style="46" bestFit="1" customWidth="1"/>
    <col min="9190" max="9190" width="5.140625" style="46" bestFit="1" customWidth="1"/>
    <col min="9191" max="9191" width="35.5703125" style="46" customWidth="1"/>
    <col min="9192" max="9192" width="2" style="46" customWidth="1"/>
    <col min="9193" max="9439" width="15.140625" style="46"/>
    <col min="9440" max="9440" width="2.140625" style="46" customWidth="1"/>
    <col min="9441" max="9441" width="6.85546875" style="46" bestFit="1" customWidth="1"/>
    <col min="9442" max="9442" width="16.640625" style="46" customWidth="1"/>
    <col min="9443" max="9443" width="8.640625" style="46" bestFit="1" customWidth="1"/>
    <col min="9444" max="9444" width="4.5703125" style="46" customWidth="1"/>
    <col min="9445" max="9445" width="3.42578125" style="46" bestFit="1" customWidth="1"/>
    <col min="9446" max="9446" width="5.140625" style="46" bestFit="1" customWidth="1"/>
    <col min="9447" max="9447" width="35.5703125" style="46" customWidth="1"/>
    <col min="9448" max="9448" width="2" style="46" customWidth="1"/>
    <col min="9449" max="9695" width="15.140625" style="46"/>
    <col min="9696" max="9696" width="2.140625" style="46" customWidth="1"/>
    <col min="9697" max="9697" width="6.85546875" style="46" bestFit="1" customWidth="1"/>
    <col min="9698" max="9698" width="16.640625" style="46" customWidth="1"/>
    <col min="9699" max="9699" width="8.640625" style="46" bestFit="1" customWidth="1"/>
    <col min="9700" max="9700" width="4.5703125" style="46" customWidth="1"/>
    <col min="9701" max="9701" width="3.42578125" style="46" bestFit="1" customWidth="1"/>
    <col min="9702" max="9702" width="5.140625" style="46" bestFit="1" customWidth="1"/>
    <col min="9703" max="9703" width="35.5703125" style="46" customWidth="1"/>
    <col min="9704" max="9704" width="2" style="46" customWidth="1"/>
    <col min="9705" max="9951" width="15.140625" style="46"/>
    <col min="9952" max="9952" width="2.140625" style="46" customWidth="1"/>
    <col min="9953" max="9953" width="6.85546875" style="46" bestFit="1" customWidth="1"/>
    <col min="9954" max="9954" width="16.640625" style="46" customWidth="1"/>
    <col min="9955" max="9955" width="8.640625" style="46" bestFit="1" customWidth="1"/>
    <col min="9956" max="9956" width="4.5703125" style="46" customWidth="1"/>
    <col min="9957" max="9957" width="3.42578125" style="46" bestFit="1" customWidth="1"/>
    <col min="9958" max="9958" width="5.140625" style="46" bestFit="1" customWidth="1"/>
    <col min="9959" max="9959" width="35.5703125" style="46" customWidth="1"/>
    <col min="9960" max="9960" width="2" style="46" customWidth="1"/>
    <col min="9961" max="10207" width="15.140625" style="46"/>
    <col min="10208" max="10208" width="2.140625" style="46" customWidth="1"/>
    <col min="10209" max="10209" width="6.85546875" style="46" bestFit="1" customWidth="1"/>
    <col min="10210" max="10210" width="16.640625" style="46" customWidth="1"/>
    <col min="10211" max="10211" width="8.640625" style="46" bestFit="1" customWidth="1"/>
    <col min="10212" max="10212" width="4.5703125" style="46" customWidth="1"/>
    <col min="10213" max="10213" width="3.42578125" style="46" bestFit="1" customWidth="1"/>
    <col min="10214" max="10214" width="5.140625" style="46" bestFit="1" customWidth="1"/>
    <col min="10215" max="10215" width="35.5703125" style="46" customWidth="1"/>
    <col min="10216" max="10216" width="2" style="46" customWidth="1"/>
    <col min="10217" max="10463" width="15.140625" style="46"/>
    <col min="10464" max="10464" width="2.140625" style="46" customWidth="1"/>
    <col min="10465" max="10465" width="6.85546875" style="46" bestFit="1" customWidth="1"/>
    <col min="10466" max="10466" width="16.640625" style="46" customWidth="1"/>
    <col min="10467" max="10467" width="8.640625" style="46" bestFit="1" customWidth="1"/>
    <col min="10468" max="10468" width="4.5703125" style="46" customWidth="1"/>
    <col min="10469" max="10469" width="3.42578125" style="46" bestFit="1" customWidth="1"/>
    <col min="10470" max="10470" width="5.140625" style="46" bestFit="1" customWidth="1"/>
    <col min="10471" max="10471" width="35.5703125" style="46" customWidth="1"/>
    <col min="10472" max="10472" width="2" style="46" customWidth="1"/>
    <col min="10473" max="10719" width="15.140625" style="46"/>
    <col min="10720" max="10720" width="2.140625" style="46" customWidth="1"/>
    <col min="10721" max="10721" width="6.85546875" style="46" bestFit="1" customWidth="1"/>
    <col min="10722" max="10722" width="16.640625" style="46" customWidth="1"/>
    <col min="10723" max="10723" width="8.640625" style="46" bestFit="1" customWidth="1"/>
    <col min="10724" max="10724" width="4.5703125" style="46" customWidth="1"/>
    <col min="10725" max="10725" width="3.42578125" style="46" bestFit="1" customWidth="1"/>
    <col min="10726" max="10726" width="5.140625" style="46" bestFit="1" customWidth="1"/>
    <col min="10727" max="10727" width="35.5703125" style="46" customWidth="1"/>
    <col min="10728" max="10728" width="2" style="46" customWidth="1"/>
    <col min="10729" max="10975" width="15.140625" style="46"/>
    <col min="10976" max="10976" width="2.140625" style="46" customWidth="1"/>
    <col min="10977" max="10977" width="6.85546875" style="46" bestFit="1" customWidth="1"/>
    <col min="10978" max="10978" width="16.640625" style="46" customWidth="1"/>
    <col min="10979" max="10979" width="8.640625" style="46" bestFit="1" customWidth="1"/>
    <col min="10980" max="10980" width="4.5703125" style="46" customWidth="1"/>
    <col min="10981" max="10981" width="3.42578125" style="46" bestFit="1" customWidth="1"/>
    <col min="10982" max="10982" width="5.140625" style="46" bestFit="1" customWidth="1"/>
    <col min="10983" max="10983" width="35.5703125" style="46" customWidth="1"/>
    <col min="10984" max="10984" width="2" style="46" customWidth="1"/>
    <col min="10985" max="11231" width="15.140625" style="46"/>
    <col min="11232" max="11232" width="2.140625" style="46" customWidth="1"/>
    <col min="11233" max="11233" width="6.85546875" style="46" bestFit="1" customWidth="1"/>
    <col min="11234" max="11234" width="16.640625" style="46" customWidth="1"/>
    <col min="11235" max="11235" width="8.640625" style="46" bestFit="1" customWidth="1"/>
    <col min="11236" max="11236" width="4.5703125" style="46" customWidth="1"/>
    <col min="11237" max="11237" width="3.42578125" style="46" bestFit="1" customWidth="1"/>
    <col min="11238" max="11238" width="5.140625" style="46" bestFit="1" customWidth="1"/>
    <col min="11239" max="11239" width="35.5703125" style="46" customWidth="1"/>
    <col min="11240" max="11240" width="2" style="46" customWidth="1"/>
    <col min="11241" max="11487" width="15.140625" style="46"/>
    <col min="11488" max="11488" width="2.140625" style="46" customWidth="1"/>
    <col min="11489" max="11489" width="6.85546875" style="46" bestFit="1" customWidth="1"/>
    <col min="11490" max="11490" width="16.640625" style="46" customWidth="1"/>
    <col min="11491" max="11491" width="8.640625" style="46" bestFit="1" customWidth="1"/>
    <col min="11492" max="11492" width="4.5703125" style="46" customWidth="1"/>
    <col min="11493" max="11493" width="3.42578125" style="46" bestFit="1" customWidth="1"/>
    <col min="11494" max="11494" width="5.140625" style="46" bestFit="1" customWidth="1"/>
    <col min="11495" max="11495" width="35.5703125" style="46" customWidth="1"/>
    <col min="11496" max="11496" width="2" style="46" customWidth="1"/>
    <col min="11497" max="11743" width="15.140625" style="46"/>
    <col min="11744" max="11744" width="2.140625" style="46" customWidth="1"/>
    <col min="11745" max="11745" width="6.85546875" style="46" bestFit="1" customWidth="1"/>
    <col min="11746" max="11746" width="16.640625" style="46" customWidth="1"/>
    <col min="11747" max="11747" width="8.640625" style="46" bestFit="1" customWidth="1"/>
    <col min="11748" max="11748" width="4.5703125" style="46" customWidth="1"/>
    <col min="11749" max="11749" width="3.42578125" style="46" bestFit="1" customWidth="1"/>
    <col min="11750" max="11750" width="5.140625" style="46" bestFit="1" customWidth="1"/>
    <col min="11751" max="11751" width="35.5703125" style="46" customWidth="1"/>
    <col min="11752" max="11752" width="2" style="46" customWidth="1"/>
    <col min="11753" max="11999" width="15.140625" style="46"/>
    <col min="12000" max="12000" width="2.140625" style="46" customWidth="1"/>
    <col min="12001" max="12001" width="6.85546875" style="46" bestFit="1" customWidth="1"/>
    <col min="12002" max="12002" width="16.640625" style="46" customWidth="1"/>
    <col min="12003" max="12003" width="8.640625" style="46" bestFit="1" customWidth="1"/>
    <col min="12004" max="12004" width="4.5703125" style="46" customWidth="1"/>
    <col min="12005" max="12005" width="3.42578125" style="46" bestFit="1" customWidth="1"/>
    <col min="12006" max="12006" width="5.140625" style="46" bestFit="1" customWidth="1"/>
    <col min="12007" max="12007" width="35.5703125" style="46" customWidth="1"/>
    <col min="12008" max="12008" width="2" style="46" customWidth="1"/>
    <col min="12009" max="12255" width="15.140625" style="46"/>
    <col min="12256" max="12256" width="2.140625" style="46" customWidth="1"/>
    <col min="12257" max="12257" width="6.85546875" style="46" bestFit="1" customWidth="1"/>
    <col min="12258" max="12258" width="16.640625" style="46" customWidth="1"/>
    <col min="12259" max="12259" width="8.640625" style="46" bestFit="1" customWidth="1"/>
    <col min="12260" max="12260" width="4.5703125" style="46" customWidth="1"/>
    <col min="12261" max="12261" width="3.42578125" style="46" bestFit="1" customWidth="1"/>
    <col min="12262" max="12262" width="5.140625" style="46" bestFit="1" customWidth="1"/>
    <col min="12263" max="12263" width="35.5703125" style="46" customWidth="1"/>
    <col min="12264" max="12264" width="2" style="46" customWidth="1"/>
    <col min="12265" max="12511" width="15.140625" style="46"/>
    <col min="12512" max="12512" width="2.140625" style="46" customWidth="1"/>
    <col min="12513" max="12513" width="6.85546875" style="46" bestFit="1" customWidth="1"/>
    <col min="12514" max="12514" width="16.640625" style="46" customWidth="1"/>
    <col min="12515" max="12515" width="8.640625" style="46" bestFit="1" customWidth="1"/>
    <col min="12516" max="12516" width="4.5703125" style="46" customWidth="1"/>
    <col min="12517" max="12517" width="3.42578125" style="46" bestFit="1" customWidth="1"/>
    <col min="12518" max="12518" width="5.140625" style="46" bestFit="1" customWidth="1"/>
    <col min="12519" max="12519" width="35.5703125" style="46" customWidth="1"/>
    <col min="12520" max="12520" width="2" style="46" customWidth="1"/>
    <col min="12521" max="12767" width="15.140625" style="46"/>
    <col min="12768" max="12768" width="2.140625" style="46" customWidth="1"/>
    <col min="12769" max="12769" width="6.85546875" style="46" bestFit="1" customWidth="1"/>
    <col min="12770" max="12770" width="16.640625" style="46" customWidth="1"/>
    <col min="12771" max="12771" width="8.640625" style="46" bestFit="1" customWidth="1"/>
    <col min="12772" max="12772" width="4.5703125" style="46" customWidth="1"/>
    <col min="12773" max="12773" width="3.42578125" style="46" bestFit="1" customWidth="1"/>
    <col min="12774" max="12774" width="5.140625" style="46" bestFit="1" customWidth="1"/>
    <col min="12775" max="12775" width="35.5703125" style="46" customWidth="1"/>
    <col min="12776" max="12776" width="2" style="46" customWidth="1"/>
    <col min="12777" max="13023" width="15.140625" style="46"/>
    <col min="13024" max="13024" width="2.140625" style="46" customWidth="1"/>
    <col min="13025" max="13025" width="6.85546875" style="46" bestFit="1" customWidth="1"/>
    <col min="13026" max="13026" width="16.640625" style="46" customWidth="1"/>
    <col min="13027" max="13027" width="8.640625" style="46" bestFit="1" customWidth="1"/>
    <col min="13028" max="13028" width="4.5703125" style="46" customWidth="1"/>
    <col min="13029" max="13029" width="3.42578125" style="46" bestFit="1" customWidth="1"/>
    <col min="13030" max="13030" width="5.140625" style="46" bestFit="1" customWidth="1"/>
    <col min="13031" max="13031" width="35.5703125" style="46" customWidth="1"/>
    <col min="13032" max="13032" width="2" style="46" customWidth="1"/>
    <col min="13033" max="13279" width="15.140625" style="46"/>
    <col min="13280" max="13280" width="2.140625" style="46" customWidth="1"/>
    <col min="13281" max="13281" width="6.85546875" style="46" bestFit="1" customWidth="1"/>
    <col min="13282" max="13282" width="16.640625" style="46" customWidth="1"/>
    <col min="13283" max="13283" width="8.640625" style="46" bestFit="1" customWidth="1"/>
    <col min="13284" max="13284" width="4.5703125" style="46" customWidth="1"/>
    <col min="13285" max="13285" width="3.42578125" style="46" bestFit="1" customWidth="1"/>
    <col min="13286" max="13286" width="5.140625" style="46" bestFit="1" customWidth="1"/>
    <col min="13287" max="13287" width="35.5703125" style="46" customWidth="1"/>
    <col min="13288" max="13288" width="2" style="46" customWidth="1"/>
    <col min="13289" max="13535" width="15.140625" style="46"/>
    <col min="13536" max="13536" width="2.140625" style="46" customWidth="1"/>
    <col min="13537" max="13537" width="6.85546875" style="46" bestFit="1" customWidth="1"/>
    <col min="13538" max="13538" width="16.640625" style="46" customWidth="1"/>
    <col min="13539" max="13539" width="8.640625" style="46" bestFit="1" customWidth="1"/>
    <col min="13540" max="13540" width="4.5703125" style="46" customWidth="1"/>
    <col min="13541" max="13541" width="3.42578125" style="46" bestFit="1" customWidth="1"/>
    <col min="13542" max="13542" width="5.140625" style="46" bestFit="1" customWidth="1"/>
    <col min="13543" max="13543" width="35.5703125" style="46" customWidth="1"/>
    <col min="13544" max="13544" width="2" style="46" customWidth="1"/>
    <col min="13545" max="13791" width="15.140625" style="46"/>
    <col min="13792" max="13792" width="2.140625" style="46" customWidth="1"/>
    <col min="13793" max="13793" width="6.85546875" style="46" bestFit="1" customWidth="1"/>
    <col min="13794" max="13794" width="16.640625" style="46" customWidth="1"/>
    <col min="13795" max="13795" width="8.640625" style="46" bestFit="1" customWidth="1"/>
    <col min="13796" max="13796" width="4.5703125" style="46" customWidth="1"/>
    <col min="13797" max="13797" width="3.42578125" style="46" bestFit="1" customWidth="1"/>
    <col min="13798" max="13798" width="5.140625" style="46" bestFit="1" customWidth="1"/>
    <col min="13799" max="13799" width="35.5703125" style="46" customWidth="1"/>
    <col min="13800" max="13800" width="2" style="46" customWidth="1"/>
    <col min="13801" max="14047" width="15.140625" style="46"/>
    <col min="14048" max="14048" width="2.140625" style="46" customWidth="1"/>
    <col min="14049" max="14049" width="6.85546875" style="46" bestFit="1" customWidth="1"/>
    <col min="14050" max="14050" width="16.640625" style="46" customWidth="1"/>
    <col min="14051" max="14051" width="8.640625" style="46" bestFit="1" customWidth="1"/>
    <col min="14052" max="14052" width="4.5703125" style="46" customWidth="1"/>
    <col min="14053" max="14053" width="3.42578125" style="46" bestFit="1" customWidth="1"/>
    <col min="14054" max="14054" width="5.140625" style="46" bestFit="1" customWidth="1"/>
    <col min="14055" max="14055" width="35.5703125" style="46" customWidth="1"/>
    <col min="14056" max="14056" width="2" style="46" customWidth="1"/>
    <col min="14057" max="14303" width="15.140625" style="46"/>
    <col min="14304" max="14304" width="2.140625" style="46" customWidth="1"/>
    <col min="14305" max="14305" width="6.85546875" style="46" bestFit="1" customWidth="1"/>
    <col min="14306" max="14306" width="16.640625" style="46" customWidth="1"/>
    <col min="14307" max="14307" width="8.640625" style="46" bestFit="1" customWidth="1"/>
    <col min="14308" max="14308" width="4.5703125" style="46" customWidth="1"/>
    <col min="14309" max="14309" width="3.42578125" style="46" bestFit="1" customWidth="1"/>
    <col min="14310" max="14310" width="5.140625" style="46" bestFit="1" customWidth="1"/>
    <col min="14311" max="14311" width="35.5703125" style="46" customWidth="1"/>
    <col min="14312" max="14312" width="2" style="46" customWidth="1"/>
    <col min="14313" max="14559" width="15.140625" style="46"/>
    <col min="14560" max="14560" width="2.140625" style="46" customWidth="1"/>
    <col min="14561" max="14561" width="6.85546875" style="46" bestFit="1" customWidth="1"/>
    <col min="14562" max="14562" width="16.640625" style="46" customWidth="1"/>
    <col min="14563" max="14563" width="8.640625" style="46" bestFit="1" customWidth="1"/>
    <col min="14564" max="14564" width="4.5703125" style="46" customWidth="1"/>
    <col min="14565" max="14565" width="3.42578125" style="46" bestFit="1" customWidth="1"/>
    <col min="14566" max="14566" width="5.140625" style="46" bestFit="1" customWidth="1"/>
    <col min="14567" max="14567" width="35.5703125" style="46" customWidth="1"/>
    <col min="14568" max="14568" width="2" style="46" customWidth="1"/>
    <col min="14569" max="14815" width="15.140625" style="46"/>
    <col min="14816" max="14816" width="2.140625" style="46" customWidth="1"/>
    <col min="14817" max="14817" width="6.85546875" style="46" bestFit="1" customWidth="1"/>
    <col min="14818" max="14818" width="16.640625" style="46" customWidth="1"/>
    <col min="14819" max="14819" width="8.640625" style="46" bestFit="1" customWidth="1"/>
    <col min="14820" max="14820" width="4.5703125" style="46" customWidth="1"/>
    <col min="14821" max="14821" width="3.42578125" style="46" bestFit="1" customWidth="1"/>
    <col min="14822" max="14822" width="5.140625" style="46" bestFit="1" customWidth="1"/>
    <col min="14823" max="14823" width="35.5703125" style="46" customWidth="1"/>
    <col min="14824" max="14824" width="2" style="46" customWidth="1"/>
    <col min="14825" max="15071" width="15.140625" style="46"/>
    <col min="15072" max="15072" width="2.140625" style="46" customWidth="1"/>
    <col min="15073" max="15073" width="6.85546875" style="46" bestFit="1" customWidth="1"/>
    <col min="15074" max="15074" width="16.640625" style="46" customWidth="1"/>
    <col min="15075" max="15075" width="8.640625" style="46" bestFit="1" customWidth="1"/>
    <col min="15076" max="15076" width="4.5703125" style="46" customWidth="1"/>
    <col min="15077" max="15077" width="3.42578125" style="46" bestFit="1" customWidth="1"/>
    <col min="15078" max="15078" width="5.140625" style="46" bestFit="1" customWidth="1"/>
    <col min="15079" max="15079" width="35.5703125" style="46" customWidth="1"/>
    <col min="15080" max="15080" width="2" style="46" customWidth="1"/>
    <col min="15081" max="15327" width="15.140625" style="46"/>
    <col min="15328" max="15328" width="2.140625" style="46" customWidth="1"/>
    <col min="15329" max="15329" width="6.85546875" style="46" bestFit="1" customWidth="1"/>
    <col min="15330" max="15330" width="16.640625" style="46" customWidth="1"/>
    <col min="15331" max="15331" width="8.640625" style="46" bestFit="1" customWidth="1"/>
    <col min="15332" max="15332" width="4.5703125" style="46" customWidth="1"/>
    <col min="15333" max="15333" width="3.42578125" style="46" bestFit="1" customWidth="1"/>
    <col min="15334" max="15334" width="5.140625" style="46" bestFit="1" customWidth="1"/>
    <col min="15335" max="15335" width="35.5703125" style="46" customWidth="1"/>
    <col min="15336" max="15336" width="2" style="46" customWidth="1"/>
    <col min="15337" max="15583" width="15.140625" style="46"/>
    <col min="15584" max="15584" width="2.140625" style="46" customWidth="1"/>
    <col min="15585" max="15585" width="6.85546875" style="46" bestFit="1" customWidth="1"/>
    <col min="15586" max="15586" width="16.640625" style="46" customWidth="1"/>
    <col min="15587" max="15587" width="8.640625" style="46" bestFit="1" customWidth="1"/>
    <col min="15588" max="15588" width="4.5703125" style="46" customWidth="1"/>
    <col min="15589" max="15589" width="3.42578125" style="46" bestFit="1" customWidth="1"/>
    <col min="15590" max="15590" width="5.140625" style="46" bestFit="1" customWidth="1"/>
    <col min="15591" max="15591" width="35.5703125" style="46" customWidth="1"/>
    <col min="15592" max="15592" width="2" style="46" customWidth="1"/>
    <col min="15593" max="15839" width="15.140625" style="46"/>
    <col min="15840" max="15840" width="2.140625" style="46" customWidth="1"/>
    <col min="15841" max="15841" width="6.85546875" style="46" bestFit="1" customWidth="1"/>
    <col min="15842" max="15842" width="16.640625" style="46" customWidth="1"/>
    <col min="15843" max="15843" width="8.640625" style="46" bestFit="1" customWidth="1"/>
    <col min="15844" max="15844" width="4.5703125" style="46" customWidth="1"/>
    <col min="15845" max="15845" width="3.42578125" style="46" bestFit="1" customWidth="1"/>
    <col min="15846" max="15846" width="5.140625" style="46" bestFit="1" customWidth="1"/>
    <col min="15847" max="15847" width="35.5703125" style="46" customWidth="1"/>
    <col min="15848" max="15848" width="2" style="46" customWidth="1"/>
    <col min="15849" max="16095" width="15.140625" style="46"/>
    <col min="16096" max="16096" width="2.140625" style="46" customWidth="1"/>
    <col min="16097" max="16097" width="6.85546875" style="46" bestFit="1" customWidth="1"/>
    <col min="16098" max="16098" width="16.640625" style="46" customWidth="1"/>
    <col min="16099" max="16099" width="8.640625" style="46" bestFit="1" customWidth="1"/>
    <col min="16100" max="16100" width="4.5703125" style="46" customWidth="1"/>
    <col min="16101" max="16101" width="3.42578125" style="46" bestFit="1" customWidth="1"/>
    <col min="16102" max="16102" width="5.140625" style="46" bestFit="1" customWidth="1"/>
    <col min="16103" max="16103" width="35.5703125" style="46" customWidth="1"/>
    <col min="16104" max="16104" width="2" style="46" customWidth="1"/>
    <col min="16105" max="16384" width="15.140625" style="46"/>
  </cols>
  <sheetData>
    <row r="1" spans="1:4" ht="74.45" customHeight="1">
      <c r="A1" s="244" t="s">
        <v>385</v>
      </c>
      <c r="B1" s="245"/>
      <c r="C1" s="245"/>
      <c r="D1" s="245"/>
    </row>
    <row r="2" spans="1:4">
      <c r="A2" s="243"/>
      <c r="B2" s="243"/>
      <c r="C2" s="243"/>
      <c r="D2" s="243"/>
    </row>
    <row r="3" spans="1:4" s="47" customFormat="1" ht="33" customHeight="1">
      <c r="A3" s="240" t="s">
        <v>375</v>
      </c>
      <c r="B3" s="241"/>
      <c r="C3" s="241"/>
      <c r="D3" s="242"/>
    </row>
    <row r="4" spans="1:4" s="47" customFormat="1">
      <c r="A4" s="59"/>
      <c r="B4" s="60" t="s">
        <v>356</v>
      </c>
      <c r="C4" s="66" t="s">
        <v>295</v>
      </c>
      <c r="D4" s="63"/>
    </row>
    <row r="5" spans="1:4" s="47" customFormat="1" ht="12.4" thickBot="1">
      <c r="A5" s="61"/>
      <c r="B5" s="62"/>
      <c r="C5" s="64"/>
      <c r="D5" s="65"/>
    </row>
    <row r="6" spans="1:4" ht="25.25" customHeight="1">
      <c r="A6" s="48" t="s">
        <v>354</v>
      </c>
      <c r="B6" s="52" t="str">
        <f>IF($C$4="","",VLOOKUP($C$4,'1入力'!$B$4:$Z$207,3))</f>
        <v>ナツノウミベ</v>
      </c>
      <c r="C6" s="56" t="str">
        <f>IF($C$4="","",IF(VLOOKUP($C$4,'1入力'!$B$4:$Z$207,6)="",VLOOKUP($C$4,'1入力'!$B$4:$Z$207,4)&amp;VLOOKUP($C$4,'1入力'!$B$4:$Z$207,5),VLOOKUP($C$4,'1入力'!$B$4:$Z$207,4)&amp;VLOOKUP($C$4,'1入力'!$B$4:$Z$207,5)&amp;VLOOKUP($C$4,'1入力'!$B$4:$Z$207,6)))</f>
        <v>C1</v>
      </c>
      <c r="D6" s="49" t="s">
        <v>314</v>
      </c>
    </row>
    <row r="7" spans="1:4" ht="51" customHeight="1">
      <c r="A7" s="57"/>
      <c r="B7" s="51" t="str">
        <f>IF($C$4="","",VLOOKUP($C$4,'1入力'!$B$4:$Z$207,2))</f>
        <v>夏の海辺</v>
      </c>
      <c r="C7" s="50" t="str">
        <f>IF($C$4="","",VLOOKUP($C$4,'1入力'!$B$4:$Z$207,13))</f>
        <v>3年</v>
      </c>
      <c r="D7" s="58"/>
    </row>
    <row r="8" spans="1:4" ht="20" customHeight="1"/>
    <row r="9" spans="1:4" s="47" customFormat="1" ht="33" customHeight="1">
      <c r="A9" s="240" t="s">
        <v>375</v>
      </c>
      <c r="B9" s="241"/>
      <c r="C9" s="241"/>
      <c r="D9" s="242"/>
    </row>
    <row r="10" spans="1:4" s="47" customFormat="1">
      <c r="A10" s="59"/>
      <c r="B10" s="60" t="s">
        <v>356</v>
      </c>
      <c r="C10" s="66" t="s">
        <v>319</v>
      </c>
      <c r="D10" s="63"/>
    </row>
    <row r="11" spans="1:4" s="47" customFormat="1" ht="12.4" thickBot="1">
      <c r="A11" s="61"/>
      <c r="B11" s="62"/>
      <c r="C11" s="64"/>
      <c r="D11" s="65"/>
    </row>
    <row r="12" spans="1:4" ht="25.25" customHeight="1">
      <c r="A12" s="48" t="s">
        <v>354</v>
      </c>
      <c r="B12" s="52" t="str">
        <f>IF($C$10="","",VLOOKUP($C$10,'1入力'!$B$4:$Z$207,3))</f>
        <v>アキノコウヨウ</v>
      </c>
      <c r="C12" s="56" t="str">
        <f>IF($C$10="","",IF(VLOOKUP($C$10,'1入力'!$B$4:$Z$207,6)="",VLOOKUP($C$10,'1入力'!$B$4:$Z$207,4)&amp;VLOOKUP($C$10,'1入力'!$B$4:$Z$207,5),VLOOKUP($C$10,'1入力'!$B$4:$Z$207,4)&amp;VLOOKUP($C$10,'1入力'!$B$4:$Z$207,5)&amp;VLOOKUP($C$10,'1入力'!$B$4:$Z$207,6)))</f>
        <v>M1F</v>
      </c>
      <c r="D12" s="49" t="s">
        <v>314</v>
      </c>
    </row>
    <row r="13" spans="1:4" ht="51" customHeight="1">
      <c r="A13" s="57"/>
      <c r="B13" s="51" t="str">
        <f>IF($C$10="","",VLOOKUP($C$10,'1入力'!$B$4:$Z$207,2))</f>
        <v>秋の紅葉</v>
      </c>
      <c r="C13" s="50" t="str">
        <f>IF($C$10="","",VLOOKUP($C$10,'1入力'!$B$4:$Z$207,13))</f>
        <v>2年</v>
      </c>
      <c r="D13" s="58"/>
    </row>
    <row r="14" spans="1:4" ht="20" customHeight="1"/>
    <row r="15" spans="1:4" s="47" customFormat="1" ht="33" customHeight="1">
      <c r="A15" s="240" t="s">
        <v>375</v>
      </c>
      <c r="B15" s="241"/>
      <c r="C15" s="241"/>
      <c r="D15" s="242"/>
    </row>
    <row r="16" spans="1:4" s="47" customFormat="1">
      <c r="A16" s="59"/>
      <c r="B16" s="60" t="s">
        <v>356</v>
      </c>
      <c r="C16" s="66" t="s">
        <v>336</v>
      </c>
      <c r="D16" s="63"/>
    </row>
    <row r="17" spans="1:4" s="47" customFormat="1" ht="12.4" thickBot="1">
      <c r="A17" s="61"/>
      <c r="B17" s="62"/>
      <c r="C17" s="64"/>
      <c r="D17" s="65"/>
    </row>
    <row r="18" spans="1:4" ht="25.25" customHeight="1">
      <c r="A18" s="48" t="s">
        <v>354</v>
      </c>
      <c r="B18" s="52" t="str">
        <f>IF($C$16="","",VLOOKUP($C$16,'1入力'!$B$4:$Z$207,3))</f>
        <v>フユノユキヤマ</v>
      </c>
      <c r="C18" s="56" t="str">
        <f>IF($C$16="","",IF(VLOOKUP($C$16,'1入力'!$B$4:$Z$207,6)="",VLOOKUP($C$16,'1入力'!$B$4:$Z$207,4)&amp;VLOOKUP($C$16,'1入力'!$B$4:$Z$207,5),VLOOKUP($C$16,'1入力'!$B$4:$Z$207,4)&amp;VLOOKUP($C$16,'1入力'!$B$4:$Z$207,5)&amp;VLOOKUP($C$16,'1入力'!$B$4:$Z$207,6)))</f>
        <v>C3</v>
      </c>
      <c r="D18" s="49" t="s">
        <v>314</v>
      </c>
    </row>
    <row r="19" spans="1:4" ht="51" customHeight="1">
      <c r="A19" s="57"/>
      <c r="B19" s="51" t="str">
        <f>IF($C$16="","",VLOOKUP($C$16,'1入力'!$B$4:$Z$207,2))</f>
        <v>冬の雪山</v>
      </c>
      <c r="C19" s="50" t="str">
        <f>IF($C$16="","",VLOOKUP($C$16,'1入力'!$B$4:$Z$207,13))</f>
        <v>1年</v>
      </c>
      <c r="D19" s="58"/>
    </row>
    <row r="20" spans="1:4" ht="20" customHeight="1"/>
    <row r="21" spans="1:4" s="47" customFormat="1" ht="33" customHeight="1">
      <c r="A21" s="240" t="s">
        <v>375</v>
      </c>
      <c r="B21" s="241"/>
      <c r="C21" s="241"/>
      <c r="D21" s="242"/>
    </row>
    <row r="22" spans="1:4" s="47" customFormat="1">
      <c r="A22" s="59"/>
      <c r="B22" s="60" t="s">
        <v>356</v>
      </c>
      <c r="C22" s="66" t="s">
        <v>350</v>
      </c>
      <c r="D22" s="63"/>
    </row>
    <row r="23" spans="1:4" s="47" customFormat="1" ht="12.4" thickBot="1">
      <c r="A23" s="61"/>
      <c r="B23" s="62"/>
      <c r="C23" s="64"/>
      <c r="D23" s="65"/>
    </row>
    <row r="24" spans="1:4" ht="25.25" customHeight="1">
      <c r="A24" s="48" t="s">
        <v>354</v>
      </c>
      <c r="B24" s="52" t="str">
        <f>IF($C$22="","",VLOOKUP($C$22,'1入力'!$B$4:$Z$207,3))</f>
        <v>ハルノオオヤマ</v>
      </c>
      <c r="C24" s="56" t="str">
        <f>IF($C$22="","",IF(VLOOKUP($C$22,'1入力'!$B$4:$Z$207,6)="",VLOOKUP($C$22,'1入力'!$B$4:$Z$207,4)&amp;VLOOKUP($C$22,'1入力'!$B$4:$Z$207,5),VLOOKUP($C$22,'1入力'!$B$4:$Z$207,4)&amp;VLOOKUP($C$22,'1入力'!$B$4:$Z$207,5)&amp;VLOOKUP($C$22,'1入力'!$B$4:$Z$207,6)))</f>
        <v>M2</v>
      </c>
      <c r="D24" s="49" t="s">
        <v>314</v>
      </c>
    </row>
    <row r="25" spans="1:4" ht="51" customHeight="1">
      <c r="A25" s="57"/>
      <c r="B25" s="51" t="str">
        <f>IF($C$22="","",VLOOKUP($C$22,'1入力'!$B$4:$Z$207,2))</f>
        <v>春の大山</v>
      </c>
      <c r="C25" s="50" t="str">
        <f>IF($C$22="","",VLOOKUP($C$22,'1入力'!$B$4:$Z$207,13))</f>
        <v>2年</v>
      </c>
      <c r="D25" s="58"/>
    </row>
  </sheetData>
  <sheetProtection sheet="1" objects="1" scenarios="1"/>
  <mergeCells count="6">
    <mergeCell ref="A21:D21"/>
    <mergeCell ref="A3:D3"/>
    <mergeCell ref="A2:D2"/>
    <mergeCell ref="A1:D1"/>
    <mergeCell ref="A9:D9"/>
    <mergeCell ref="A15:D15"/>
  </mergeCells>
  <phoneticPr fontId="7"/>
  <printOptions horizontalCentered="1"/>
  <pageMargins left="0.39370078740157483" right="0.39370078740157483" top="0.39370078740157483" bottom="0.39370078740157483" header="0.39370078740157483" footer="0.39370078740157483"/>
  <pageSetup paperSize="13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I330"/>
  <sheetViews>
    <sheetView zoomScaleNormal="100" zoomScaleSheetLayoutView="100" workbookViewId="0">
      <selection activeCell="A36" sqref="A36"/>
    </sheetView>
  </sheetViews>
  <sheetFormatPr defaultColWidth="9.140625" defaultRowHeight="14.75" customHeight="1"/>
  <cols>
    <col min="1" max="1" width="18.35546875" customWidth="1"/>
    <col min="2" max="2" width="10.35546875" customWidth="1"/>
    <col min="3" max="3" width="26.42578125" bestFit="1" customWidth="1"/>
    <col min="4" max="4" width="7.85546875" customWidth="1"/>
    <col min="5" max="5" width="9.140625" style="1"/>
    <col min="6" max="6" width="9.140625" style="1" hidden="1" customWidth="1"/>
    <col min="7" max="9" width="0" style="1" hidden="1" customWidth="1"/>
    <col min="10" max="16384" width="9.140625" style="1"/>
  </cols>
  <sheetData>
    <row r="1" spans="1:9" ht="14.75" customHeight="1">
      <c r="A1" s="24" t="s">
        <v>278</v>
      </c>
      <c r="B1" s="22" t="s">
        <v>249</v>
      </c>
      <c r="C1" s="22" t="s">
        <v>143</v>
      </c>
      <c r="D1" s="22" t="s">
        <v>144</v>
      </c>
      <c r="F1" s="28" t="s">
        <v>239</v>
      </c>
      <c r="G1" s="43" t="s">
        <v>325</v>
      </c>
      <c r="H1" s="43" t="s">
        <v>326</v>
      </c>
      <c r="I1" s="43" t="s">
        <v>327</v>
      </c>
    </row>
    <row r="2" spans="1:9" ht="12.4">
      <c r="B2" s="22">
        <v>101</v>
      </c>
      <c r="C2" s="22" t="s">
        <v>1</v>
      </c>
      <c r="D2" s="22" t="s">
        <v>2</v>
      </c>
      <c r="E2" s="2"/>
      <c r="F2" s="1" t="s">
        <v>241</v>
      </c>
      <c r="G2" s="3" t="s">
        <v>321</v>
      </c>
      <c r="H2" s="1">
        <v>1</v>
      </c>
      <c r="I2" s="3" t="s">
        <v>324</v>
      </c>
    </row>
    <row r="3" spans="1:9" ht="12.4">
      <c r="A3" t="s">
        <v>255</v>
      </c>
      <c r="B3" s="22">
        <v>102</v>
      </c>
      <c r="C3" s="22" t="s">
        <v>3</v>
      </c>
      <c r="D3" s="22" t="s">
        <v>2</v>
      </c>
      <c r="E3" s="2"/>
      <c r="F3" s="1" t="s">
        <v>243</v>
      </c>
      <c r="G3" s="3" t="s">
        <v>322</v>
      </c>
      <c r="H3" s="1">
        <v>2</v>
      </c>
    </row>
    <row r="4" spans="1:9" ht="12.4">
      <c r="A4" t="s">
        <v>256</v>
      </c>
      <c r="B4" s="22">
        <v>103</v>
      </c>
      <c r="C4" s="22" t="s">
        <v>4</v>
      </c>
      <c r="D4" s="22" t="s">
        <v>2</v>
      </c>
      <c r="E4" s="2"/>
      <c r="F4" s="23" t="s">
        <v>242</v>
      </c>
      <c r="H4" s="1">
        <v>3</v>
      </c>
    </row>
    <row r="5" spans="1:9" ht="12.4">
      <c r="B5" s="22">
        <v>104</v>
      </c>
      <c r="C5" s="22" t="s">
        <v>5</v>
      </c>
      <c r="D5" s="22" t="s">
        <v>2</v>
      </c>
      <c r="E5" s="2"/>
      <c r="H5" s="1">
        <v>4</v>
      </c>
    </row>
    <row r="6" spans="1:9" ht="12.4">
      <c r="A6" t="s">
        <v>268</v>
      </c>
      <c r="B6" s="22">
        <v>105</v>
      </c>
      <c r="C6" s="22" t="s">
        <v>6</v>
      </c>
      <c r="D6" s="22" t="s">
        <v>2</v>
      </c>
      <c r="E6" s="2"/>
      <c r="H6" s="1">
        <v>5</v>
      </c>
    </row>
    <row r="7" spans="1:9" ht="12.4">
      <c r="A7" t="s">
        <v>257</v>
      </c>
      <c r="B7" s="22">
        <v>106</v>
      </c>
      <c r="C7" s="22" t="s">
        <v>217</v>
      </c>
      <c r="D7" s="22" t="s">
        <v>201</v>
      </c>
      <c r="E7" s="2"/>
    </row>
    <row r="8" spans="1:9" ht="12.4">
      <c r="B8" s="22">
        <v>107</v>
      </c>
      <c r="C8" s="22" t="s">
        <v>7</v>
      </c>
      <c r="D8" s="22" t="s">
        <v>2</v>
      </c>
      <c r="E8" s="2"/>
    </row>
    <row r="9" spans="1:9" ht="12.4">
      <c r="A9" t="s">
        <v>258</v>
      </c>
      <c r="B9" s="22">
        <v>108</v>
      </c>
      <c r="C9" s="22" t="s">
        <v>8</v>
      </c>
      <c r="D9" s="22" t="s">
        <v>2</v>
      </c>
      <c r="E9" s="2"/>
    </row>
    <row r="10" spans="1:9" ht="12.4">
      <c r="A10" t="s">
        <v>259</v>
      </c>
      <c r="B10" s="22">
        <v>109</v>
      </c>
      <c r="C10" s="22" t="s">
        <v>9</v>
      </c>
      <c r="D10" s="22" t="s">
        <v>2</v>
      </c>
      <c r="E10" s="2"/>
    </row>
    <row r="11" spans="1:9" ht="12.4">
      <c r="B11" s="22">
        <v>110</v>
      </c>
      <c r="C11" s="22" t="s">
        <v>10</v>
      </c>
      <c r="D11" s="22" t="s">
        <v>201</v>
      </c>
      <c r="E11" s="2"/>
    </row>
    <row r="12" spans="1:9" ht="12.4">
      <c r="A12" t="s">
        <v>260</v>
      </c>
      <c r="B12" s="22">
        <v>111</v>
      </c>
      <c r="C12" s="22" t="s">
        <v>11</v>
      </c>
      <c r="D12" s="22" t="s">
        <v>2</v>
      </c>
      <c r="E12" s="2"/>
    </row>
    <row r="13" spans="1:9" ht="12.4">
      <c r="A13" t="s">
        <v>261</v>
      </c>
      <c r="B13" s="22">
        <v>112</v>
      </c>
      <c r="C13" s="22" t="s">
        <v>12</v>
      </c>
      <c r="D13" s="22" t="s">
        <v>2</v>
      </c>
      <c r="E13" s="2"/>
    </row>
    <row r="14" spans="1:9" ht="12.4">
      <c r="B14" s="22">
        <v>113</v>
      </c>
      <c r="C14" s="22" t="s">
        <v>13</v>
      </c>
      <c r="D14" s="22" t="s">
        <v>2</v>
      </c>
      <c r="E14" s="2"/>
    </row>
    <row r="15" spans="1:9" ht="12.4">
      <c r="A15" t="s">
        <v>262</v>
      </c>
      <c r="B15" s="22">
        <v>114</v>
      </c>
      <c r="C15" s="22" t="s">
        <v>14</v>
      </c>
      <c r="D15" s="22" t="s">
        <v>2</v>
      </c>
      <c r="E15" s="2"/>
    </row>
    <row r="16" spans="1:9" ht="12.4">
      <c r="A16" t="s">
        <v>263</v>
      </c>
      <c r="B16" s="22">
        <v>115</v>
      </c>
      <c r="C16" s="22" t="s">
        <v>15</v>
      </c>
      <c r="D16" s="22" t="s">
        <v>2</v>
      </c>
      <c r="E16" s="2"/>
    </row>
    <row r="17" spans="1:5" ht="12.4">
      <c r="B17" s="22">
        <v>116</v>
      </c>
      <c r="C17" s="22" t="s">
        <v>16</v>
      </c>
      <c r="D17" s="22" t="s">
        <v>2</v>
      </c>
      <c r="E17" s="2"/>
    </row>
    <row r="18" spans="1:5" ht="12.4">
      <c r="A18" t="s">
        <v>264</v>
      </c>
      <c r="B18" s="22">
        <v>117</v>
      </c>
      <c r="C18" s="22" t="s">
        <v>17</v>
      </c>
      <c r="D18" s="22" t="s">
        <v>2</v>
      </c>
      <c r="E18" s="2"/>
    </row>
    <row r="19" spans="1:5" ht="12.4">
      <c r="A19" t="s">
        <v>265</v>
      </c>
      <c r="B19" s="22">
        <v>118</v>
      </c>
      <c r="C19" s="22" t="s">
        <v>18</v>
      </c>
      <c r="D19" s="22" t="s">
        <v>2</v>
      </c>
      <c r="E19" s="2"/>
    </row>
    <row r="20" spans="1:5" ht="12.4">
      <c r="B20" s="22">
        <v>119</v>
      </c>
      <c r="C20" s="22" t="s">
        <v>19</v>
      </c>
      <c r="D20" s="22" t="s">
        <v>2</v>
      </c>
      <c r="E20" s="2"/>
    </row>
    <row r="21" spans="1:5" ht="12.4">
      <c r="A21" s="25"/>
      <c r="B21" s="22">
        <v>120</v>
      </c>
      <c r="C21" s="22" t="s">
        <v>20</v>
      </c>
      <c r="D21" s="22" t="s">
        <v>2</v>
      </c>
      <c r="E21" s="2"/>
    </row>
    <row r="22" spans="1:5" ht="12.4">
      <c r="A22" s="25"/>
      <c r="B22" s="22">
        <v>121</v>
      </c>
      <c r="C22" s="22" t="s">
        <v>21</v>
      </c>
      <c r="D22" s="22" t="s">
        <v>2</v>
      </c>
      <c r="E22" s="2"/>
    </row>
    <row r="23" spans="1:5" ht="12.4">
      <c r="B23" s="22">
        <v>122</v>
      </c>
      <c r="C23" s="22" t="s">
        <v>22</v>
      </c>
      <c r="D23" s="22" t="s">
        <v>2</v>
      </c>
      <c r="E23" s="2"/>
    </row>
    <row r="24" spans="1:5" ht="12.4">
      <c r="A24" t="s">
        <v>266</v>
      </c>
      <c r="B24" s="22">
        <v>123</v>
      </c>
      <c r="C24" s="22" t="s">
        <v>23</v>
      </c>
      <c r="D24" s="22" t="s">
        <v>2</v>
      </c>
      <c r="E24" s="2"/>
    </row>
    <row r="25" spans="1:5" ht="12.4">
      <c r="A25" t="s">
        <v>267</v>
      </c>
      <c r="B25" s="22">
        <v>124</v>
      </c>
      <c r="C25" s="22" t="s">
        <v>202</v>
      </c>
      <c r="D25" s="22" t="s">
        <v>2</v>
      </c>
      <c r="E25" s="2"/>
    </row>
    <row r="26" spans="1:5" ht="12.4">
      <c r="B26" s="22">
        <v>125</v>
      </c>
      <c r="C26" s="22" t="s">
        <v>203</v>
      </c>
      <c r="D26" s="22" t="s">
        <v>2</v>
      </c>
      <c r="E26" s="2"/>
    </row>
    <row r="27" spans="1:5" ht="12.4">
      <c r="B27" s="22">
        <v>126</v>
      </c>
      <c r="C27" s="22" t="s">
        <v>204</v>
      </c>
      <c r="D27" s="22" t="s">
        <v>2</v>
      </c>
      <c r="E27" s="2"/>
    </row>
    <row r="28" spans="1:5" ht="12.4">
      <c r="B28" s="22">
        <v>127</v>
      </c>
      <c r="C28" s="22" t="s">
        <v>145</v>
      </c>
      <c r="D28" s="22" t="s">
        <v>2</v>
      </c>
      <c r="E28" s="2"/>
    </row>
    <row r="29" spans="1:5" ht="12.4">
      <c r="B29" s="22">
        <v>128</v>
      </c>
      <c r="C29" s="22" t="s">
        <v>24</v>
      </c>
      <c r="D29" s="22" t="s">
        <v>2</v>
      </c>
      <c r="E29" s="2"/>
    </row>
    <row r="30" spans="1:5" ht="12.4">
      <c r="B30" s="22">
        <v>129</v>
      </c>
      <c r="C30" s="22" t="s">
        <v>269</v>
      </c>
      <c r="D30" s="22" t="s">
        <v>2</v>
      </c>
      <c r="E30" s="2"/>
    </row>
    <row r="31" spans="1:5" ht="12.4">
      <c r="B31" s="22">
        <v>130</v>
      </c>
      <c r="C31" s="22" t="s">
        <v>270</v>
      </c>
      <c r="D31" s="22" t="s">
        <v>2</v>
      </c>
      <c r="E31" s="2"/>
    </row>
    <row r="32" spans="1:5" ht="12.4">
      <c r="B32" s="22">
        <v>131</v>
      </c>
      <c r="C32" s="22" t="s">
        <v>146</v>
      </c>
      <c r="D32" s="22" t="s">
        <v>2</v>
      </c>
      <c r="E32" s="2"/>
    </row>
    <row r="33" spans="2:5" ht="12.4">
      <c r="B33" s="22">
        <v>132</v>
      </c>
      <c r="C33" s="22" t="s">
        <v>271</v>
      </c>
      <c r="D33" s="22" t="s">
        <v>2</v>
      </c>
      <c r="E33" s="2"/>
    </row>
    <row r="34" spans="2:5" ht="12.4">
      <c r="B34" s="22">
        <v>133</v>
      </c>
      <c r="C34" s="22" t="s">
        <v>25</v>
      </c>
      <c r="D34" s="22" t="s">
        <v>2</v>
      </c>
      <c r="E34" s="2"/>
    </row>
    <row r="35" spans="2:5" ht="12.4">
      <c r="B35" s="22">
        <v>134</v>
      </c>
      <c r="C35" s="22" t="s">
        <v>26</v>
      </c>
      <c r="D35" s="22" t="s">
        <v>2</v>
      </c>
      <c r="E35" s="2"/>
    </row>
    <row r="36" spans="2:5" ht="12.4">
      <c r="B36" s="22">
        <v>135</v>
      </c>
      <c r="C36" s="22" t="s">
        <v>27</v>
      </c>
      <c r="D36" s="22" t="s">
        <v>2</v>
      </c>
      <c r="E36" s="2"/>
    </row>
    <row r="37" spans="2:5" ht="12.4">
      <c r="B37" s="22">
        <v>136</v>
      </c>
      <c r="C37" s="22" t="s">
        <v>272</v>
      </c>
      <c r="D37" s="22" t="s">
        <v>2</v>
      </c>
      <c r="E37" s="2"/>
    </row>
    <row r="38" spans="2:5" ht="12.4">
      <c r="B38" s="22">
        <v>137</v>
      </c>
      <c r="C38" s="26" t="s">
        <v>273</v>
      </c>
      <c r="D38" s="22" t="s">
        <v>2</v>
      </c>
      <c r="E38" s="2"/>
    </row>
    <row r="39" spans="2:5" ht="12.4">
      <c r="B39" s="22">
        <v>138</v>
      </c>
      <c r="C39" s="22" t="s">
        <v>274</v>
      </c>
      <c r="D39" s="22" t="s">
        <v>2</v>
      </c>
      <c r="E39" s="2"/>
    </row>
    <row r="40" spans="2:5" ht="12.4">
      <c r="B40" s="22">
        <v>139</v>
      </c>
      <c r="C40" s="22" t="s">
        <v>28</v>
      </c>
      <c r="D40" s="22" t="s">
        <v>2</v>
      </c>
      <c r="E40" s="2"/>
    </row>
    <row r="41" spans="2:5" ht="12.4">
      <c r="B41" s="22">
        <v>140</v>
      </c>
      <c r="C41" s="22" t="s">
        <v>29</v>
      </c>
      <c r="D41" s="22" t="s">
        <v>2</v>
      </c>
      <c r="E41" s="2"/>
    </row>
    <row r="42" spans="2:5" ht="12.4">
      <c r="B42" s="22">
        <v>141</v>
      </c>
      <c r="C42" s="22" t="s">
        <v>30</v>
      </c>
      <c r="D42" s="22" t="s">
        <v>2</v>
      </c>
      <c r="E42" s="2"/>
    </row>
    <row r="43" spans="2:5" ht="12.4">
      <c r="B43" s="22">
        <v>142</v>
      </c>
      <c r="C43" s="22" t="s">
        <v>31</v>
      </c>
      <c r="D43" s="22" t="s">
        <v>2</v>
      </c>
      <c r="E43" s="2"/>
    </row>
    <row r="44" spans="2:5" ht="12.4">
      <c r="B44" s="22">
        <v>143</v>
      </c>
      <c r="C44" s="22" t="s">
        <v>32</v>
      </c>
      <c r="D44" s="22" t="s">
        <v>2</v>
      </c>
      <c r="E44" s="2"/>
    </row>
    <row r="45" spans="2:5" ht="12.4">
      <c r="B45" s="22">
        <v>144</v>
      </c>
      <c r="C45" s="22" t="s">
        <v>275</v>
      </c>
      <c r="D45" s="22" t="s">
        <v>2</v>
      </c>
      <c r="E45" s="2"/>
    </row>
    <row r="46" spans="2:5" ht="12.4">
      <c r="B46" s="22">
        <v>145</v>
      </c>
      <c r="C46" s="22"/>
      <c r="D46" s="22" t="s">
        <v>2</v>
      </c>
      <c r="E46" s="2"/>
    </row>
    <row r="47" spans="2:5" ht="12.4">
      <c r="B47" s="22">
        <v>146</v>
      </c>
      <c r="C47" s="22" t="s">
        <v>33</v>
      </c>
      <c r="D47" s="22" t="s">
        <v>2</v>
      </c>
      <c r="E47" s="2"/>
    </row>
    <row r="48" spans="2:5" ht="12.4">
      <c r="B48" s="22">
        <v>147</v>
      </c>
      <c r="C48" s="22" t="s">
        <v>34</v>
      </c>
      <c r="D48" s="22" t="s">
        <v>2</v>
      </c>
      <c r="E48" s="2"/>
    </row>
    <row r="49" spans="2:5" ht="12.4">
      <c r="B49" s="22">
        <v>148</v>
      </c>
      <c r="C49" s="22" t="s">
        <v>35</v>
      </c>
      <c r="D49" s="22" t="s">
        <v>2</v>
      </c>
      <c r="E49" s="2"/>
    </row>
    <row r="50" spans="2:5" ht="12.4">
      <c r="B50" s="22">
        <v>149</v>
      </c>
      <c r="C50" s="22" t="s">
        <v>36</v>
      </c>
      <c r="D50" s="22" t="s">
        <v>2</v>
      </c>
      <c r="E50" s="2"/>
    </row>
    <row r="51" spans="2:5" ht="12.4">
      <c r="B51" s="22">
        <v>150</v>
      </c>
      <c r="C51" s="22"/>
      <c r="D51" s="22" t="s">
        <v>2</v>
      </c>
      <c r="E51" s="2"/>
    </row>
    <row r="52" spans="2:5" ht="12.4">
      <c r="B52" s="22">
        <v>151</v>
      </c>
      <c r="C52" s="22" t="s">
        <v>37</v>
      </c>
      <c r="D52" s="22" t="s">
        <v>2</v>
      </c>
      <c r="E52" s="2"/>
    </row>
    <row r="53" spans="2:5" ht="12.4">
      <c r="B53" s="22">
        <v>152</v>
      </c>
      <c r="C53" s="22" t="s">
        <v>38</v>
      </c>
      <c r="D53" s="22" t="s">
        <v>2</v>
      </c>
      <c r="E53" s="2"/>
    </row>
    <row r="54" spans="2:5" ht="12.4">
      <c r="B54" s="22">
        <v>153</v>
      </c>
      <c r="C54" s="22" t="s">
        <v>205</v>
      </c>
      <c r="D54" s="22" t="s">
        <v>2</v>
      </c>
      <c r="E54" s="2"/>
    </row>
    <row r="55" spans="2:5" ht="12.4">
      <c r="B55" s="22">
        <v>154</v>
      </c>
      <c r="C55" s="22" t="s">
        <v>39</v>
      </c>
      <c r="D55" s="22" t="s">
        <v>2</v>
      </c>
      <c r="E55" s="2"/>
    </row>
    <row r="56" spans="2:5" ht="12.4">
      <c r="B56" s="22">
        <v>155</v>
      </c>
      <c r="C56" s="22" t="s">
        <v>40</v>
      </c>
      <c r="D56" s="22" t="s">
        <v>2</v>
      </c>
      <c r="E56" s="2"/>
    </row>
    <row r="57" spans="2:5" ht="12.4">
      <c r="B57" s="22">
        <v>156</v>
      </c>
      <c r="C57" s="22" t="s">
        <v>41</v>
      </c>
      <c r="D57" s="22" t="s">
        <v>2</v>
      </c>
      <c r="E57" s="2"/>
    </row>
    <row r="58" spans="2:5" ht="12.4">
      <c r="B58" s="22">
        <v>157</v>
      </c>
      <c r="C58" s="22" t="s">
        <v>206</v>
      </c>
      <c r="D58" s="22" t="s">
        <v>2</v>
      </c>
      <c r="E58" s="2"/>
    </row>
    <row r="59" spans="2:5" ht="12.4">
      <c r="B59" s="22">
        <v>158</v>
      </c>
      <c r="C59" s="22" t="s">
        <v>276</v>
      </c>
      <c r="D59" s="22" t="s">
        <v>2</v>
      </c>
      <c r="E59" s="2"/>
    </row>
    <row r="60" spans="2:5" ht="12.4">
      <c r="B60" s="22">
        <v>159</v>
      </c>
      <c r="C60" s="22" t="s">
        <v>42</v>
      </c>
      <c r="D60" s="22" t="s">
        <v>2</v>
      </c>
      <c r="E60" s="2"/>
    </row>
    <row r="61" spans="2:5" ht="12.4">
      <c r="B61" s="22">
        <v>160</v>
      </c>
      <c r="C61" s="22" t="s">
        <v>250</v>
      </c>
      <c r="D61" s="22" t="s">
        <v>2</v>
      </c>
      <c r="E61" s="2"/>
    </row>
    <row r="62" spans="2:5" ht="12.4">
      <c r="B62" s="22">
        <v>161</v>
      </c>
      <c r="C62" s="22" t="s">
        <v>43</v>
      </c>
      <c r="D62" s="22" t="s">
        <v>2</v>
      </c>
      <c r="E62" s="2"/>
    </row>
    <row r="63" spans="2:5" ht="12.4">
      <c r="B63" s="22">
        <v>162</v>
      </c>
      <c r="C63" s="22" t="s">
        <v>44</v>
      </c>
      <c r="D63" s="22" t="s">
        <v>2</v>
      </c>
      <c r="E63" s="2"/>
    </row>
    <row r="64" spans="2:5" ht="12.4">
      <c r="B64" s="22">
        <v>163</v>
      </c>
      <c r="C64" s="22" t="s">
        <v>45</v>
      </c>
      <c r="D64" s="22" t="s">
        <v>2</v>
      </c>
      <c r="E64" s="2"/>
    </row>
    <row r="65" spans="2:5" ht="12.4">
      <c r="B65" s="22">
        <v>164</v>
      </c>
      <c r="C65" s="22" t="s">
        <v>207</v>
      </c>
      <c r="D65" s="22" t="s">
        <v>208</v>
      </c>
      <c r="E65" s="2"/>
    </row>
    <row r="66" spans="2:5" ht="12.4">
      <c r="B66" s="22">
        <v>165</v>
      </c>
      <c r="C66" s="22" t="s">
        <v>251</v>
      </c>
      <c r="D66" s="22" t="s">
        <v>208</v>
      </c>
      <c r="E66" s="2"/>
    </row>
    <row r="67" spans="2:5" ht="12.4">
      <c r="B67" s="22">
        <v>166</v>
      </c>
      <c r="C67" s="22"/>
      <c r="D67" s="22" t="s">
        <v>208</v>
      </c>
      <c r="E67" s="2"/>
    </row>
    <row r="68" spans="2:5" ht="12.4">
      <c r="B68" s="22">
        <v>167</v>
      </c>
      <c r="C68" s="22"/>
      <c r="D68" s="22" t="s">
        <v>208</v>
      </c>
      <c r="E68" s="2"/>
    </row>
    <row r="69" spans="2:5" ht="12.4">
      <c r="B69" s="22">
        <v>168</v>
      </c>
      <c r="C69" s="22"/>
      <c r="D69" s="22" t="s">
        <v>208</v>
      </c>
      <c r="E69" s="2"/>
    </row>
    <row r="70" spans="2:5" ht="12.4">
      <c r="B70" s="22">
        <v>169</v>
      </c>
      <c r="C70" s="22"/>
      <c r="D70" s="22" t="s">
        <v>208</v>
      </c>
      <c r="E70" s="2"/>
    </row>
    <row r="71" spans="2:5" ht="12.4">
      <c r="B71" s="22">
        <v>170</v>
      </c>
      <c r="C71" s="22"/>
      <c r="D71" s="22" t="s">
        <v>208</v>
      </c>
      <c r="E71" s="2"/>
    </row>
    <row r="72" spans="2:5" ht="12.4">
      <c r="B72" s="22">
        <v>171</v>
      </c>
      <c r="C72" s="22"/>
      <c r="D72" s="22" t="s">
        <v>208</v>
      </c>
      <c r="E72" s="2"/>
    </row>
    <row r="73" spans="2:5" ht="12.4">
      <c r="B73" s="22">
        <v>172</v>
      </c>
      <c r="C73" s="22"/>
      <c r="D73" s="22" t="s">
        <v>208</v>
      </c>
      <c r="E73" s="2"/>
    </row>
    <row r="74" spans="2:5" ht="12.4">
      <c r="B74" s="22">
        <v>173</v>
      </c>
      <c r="C74" s="22"/>
      <c r="D74" s="22" t="s">
        <v>208</v>
      </c>
      <c r="E74" s="2"/>
    </row>
    <row r="75" spans="2:5" ht="12.4">
      <c r="B75" s="22">
        <v>174</v>
      </c>
      <c r="C75" s="22"/>
      <c r="D75" s="22" t="s">
        <v>208</v>
      </c>
      <c r="E75" s="2"/>
    </row>
    <row r="76" spans="2:5" ht="12.4">
      <c r="B76" s="22">
        <v>175</v>
      </c>
      <c r="C76" s="22"/>
      <c r="D76" s="22" t="s">
        <v>208</v>
      </c>
      <c r="E76" s="2"/>
    </row>
    <row r="77" spans="2:5" ht="12.4">
      <c r="B77" s="22">
        <v>201</v>
      </c>
      <c r="C77" s="22" t="s">
        <v>46</v>
      </c>
      <c r="D77" s="22" t="s">
        <v>47</v>
      </c>
      <c r="E77" s="2"/>
    </row>
    <row r="78" spans="2:5" ht="12.4">
      <c r="B78" s="22">
        <v>202</v>
      </c>
      <c r="C78" s="22" t="s">
        <v>48</v>
      </c>
      <c r="D78" s="22" t="s">
        <v>47</v>
      </c>
      <c r="E78" s="2"/>
    </row>
    <row r="79" spans="2:5" ht="12.4">
      <c r="B79" s="22">
        <v>203</v>
      </c>
      <c r="C79" s="22" t="s">
        <v>147</v>
      </c>
      <c r="D79" s="22" t="s">
        <v>47</v>
      </c>
      <c r="E79" s="2"/>
    </row>
    <row r="80" spans="2:5" ht="12.4">
      <c r="B80" s="22">
        <v>204</v>
      </c>
      <c r="C80" s="22" t="s">
        <v>49</v>
      </c>
      <c r="D80" s="22" t="s">
        <v>47</v>
      </c>
      <c r="E80" s="2"/>
    </row>
    <row r="81" spans="2:5" ht="12.4">
      <c r="B81" s="22">
        <v>205</v>
      </c>
      <c r="C81" s="22" t="s">
        <v>50</v>
      </c>
      <c r="D81" s="22" t="s">
        <v>47</v>
      </c>
      <c r="E81" s="2"/>
    </row>
    <row r="82" spans="2:5" ht="12.4">
      <c r="B82" s="22">
        <v>206</v>
      </c>
      <c r="C82" s="22" t="s">
        <v>51</v>
      </c>
      <c r="D82" s="22" t="s">
        <v>47</v>
      </c>
      <c r="E82" s="2"/>
    </row>
    <row r="83" spans="2:5" ht="12.4">
      <c r="B83" s="22">
        <v>207</v>
      </c>
      <c r="C83" s="22" t="s">
        <v>52</v>
      </c>
      <c r="D83" s="22" t="s">
        <v>47</v>
      </c>
      <c r="E83" s="2"/>
    </row>
    <row r="84" spans="2:5" ht="12.4">
      <c r="B84" s="22">
        <v>208</v>
      </c>
      <c r="C84" s="22" t="s">
        <v>53</v>
      </c>
      <c r="D84" s="22" t="s">
        <v>47</v>
      </c>
      <c r="E84" s="2"/>
    </row>
    <row r="85" spans="2:5" ht="12.4">
      <c r="B85" s="22">
        <v>209</v>
      </c>
      <c r="C85" s="22" t="s">
        <v>54</v>
      </c>
      <c r="D85" s="22" t="s">
        <v>47</v>
      </c>
      <c r="E85" s="2"/>
    </row>
    <row r="86" spans="2:5" ht="12.4">
      <c r="B86" s="22">
        <v>210</v>
      </c>
      <c r="C86" s="22" t="s">
        <v>55</v>
      </c>
      <c r="D86" s="22" t="s">
        <v>47</v>
      </c>
      <c r="E86" s="2"/>
    </row>
    <row r="87" spans="2:5" ht="12.4">
      <c r="B87" s="22">
        <v>211</v>
      </c>
      <c r="C87" s="22" t="s">
        <v>56</v>
      </c>
      <c r="D87" s="22" t="s">
        <v>47</v>
      </c>
      <c r="E87" s="2"/>
    </row>
    <row r="88" spans="2:5" ht="12.4">
      <c r="B88" s="22">
        <v>212</v>
      </c>
      <c r="C88" s="22" t="s">
        <v>57</v>
      </c>
      <c r="D88" s="22" t="s">
        <v>47</v>
      </c>
      <c r="E88" s="2"/>
    </row>
    <row r="89" spans="2:5" ht="12.4">
      <c r="B89" s="22">
        <v>213</v>
      </c>
      <c r="C89" s="22" t="s">
        <v>58</v>
      </c>
      <c r="D89" s="22" t="s">
        <v>47</v>
      </c>
      <c r="E89" s="2"/>
    </row>
    <row r="90" spans="2:5" ht="12.4">
      <c r="B90" s="22">
        <v>214</v>
      </c>
      <c r="C90" s="22" t="s">
        <v>59</v>
      </c>
      <c r="D90" s="22" t="s">
        <v>47</v>
      </c>
      <c r="E90" s="2"/>
    </row>
    <row r="91" spans="2:5" ht="12.4">
      <c r="B91" s="22">
        <v>215</v>
      </c>
      <c r="C91" s="22" t="s">
        <v>60</v>
      </c>
      <c r="D91" s="22" t="s">
        <v>47</v>
      </c>
      <c r="E91" s="2"/>
    </row>
    <row r="92" spans="2:5" ht="12.4">
      <c r="B92" s="22">
        <v>216</v>
      </c>
      <c r="C92" s="22" t="s">
        <v>61</v>
      </c>
      <c r="D92" s="22" t="s">
        <v>47</v>
      </c>
      <c r="E92" s="2"/>
    </row>
    <row r="93" spans="2:5" ht="12.4">
      <c r="B93" s="22">
        <v>217</v>
      </c>
      <c r="C93" s="22" t="s">
        <v>62</v>
      </c>
      <c r="D93" s="22" t="s">
        <v>47</v>
      </c>
      <c r="E93" s="2"/>
    </row>
    <row r="94" spans="2:5" ht="12.4">
      <c r="B94" s="22">
        <v>218</v>
      </c>
      <c r="C94" s="22" t="s">
        <v>63</v>
      </c>
      <c r="D94" s="22" t="s">
        <v>47</v>
      </c>
      <c r="E94" s="2"/>
    </row>
    <row r="95" spans="2:5" ht="12.4">
      <c r="B95" s="22">
        <v>219</v>
      </c>
      <c r="C95" s="22" t="s">
        <v>64</v>
      </c>
      <c r="D95" s="22" t="s">
        <v>47</v>
      </c>
      <c r="E95" s="2"/>
    </row>
    <row r="96" spans="2:5" ht="12.4">
      <c r="B96" s="22">
        <v>220</v>
      </c>
      <c r="C96" s="22" t="s">
        <v>65</v>
      </c>
      <c r="D96" s="22" t="s">
        <v>47</v>
      </c>
      <c r="E96" s="2"/>
    </row>
    <row r="97" spans="2:5" ht="12.4">
      <c r="B97" s="22">
        <v>221</v>
      </c>
      <c r="C97" s="22" t="s">
        <v>66</v>
      </c>
      <c r="D97" s="22" t="s">
        <v>47</v>
      </c>
      <c r="E97" s="2"/>
    </row>
    <row r="98" spans="2:5" ht="12.4">
      <c r="B98" s="22">
        <v>222</v>
      </c>
      <c r="C98" s="22" t="s">
        <v>67</v>
      </c>
      <c r="D98" s="22" t="s">
        <v>47</v>
      </c>
      <c r="E98" s="2"/>
    </row>
    <row r="99" spans="2:5" ht="12.4">
      <c r="B99" s="22">
        <v>223</v>
      </c>
      <c r="C99" s="22" t="s">
        <v>68</v>
      </c>
      <c r="D99" s="22" t="s">
        <v>47</v>
      </c>
      <c r="E99" s="2"/>
    </row>
    <row r="100" spans="2:5" ht="12.4">
      <c r="B100" s="22">
        <v>224</v>
      </c>
      <c r="C100" s="22" t="s">
        <v>69</v>
      </c>
      <c r="D100" s="22" t="s">
        <v>47</v>
      </c>
      <c r="E100" s="2"/>
    </row>
    <row r="101" spans="2:5" ht="12.4">
      <c r="B101" s="22">
        <v>225</v>
      </c>
      <c r="C101" s="22" t="s">
        <v>70</v>
      </c>
      <c r="D101" s="22" t="s">
        <v>47</v>
      </c>
      <c r="E101" s="2"/>
    </row>
    <row r="102" spans="2:5" ht="12.4">
      <c r="B102" s="22">
        <v>226</v>
      </c>
      <c r="C102" s="22" t="s">
        <v>148</v>
      </c>
      <c r="D102" s="22" t="s">
        <v>47</v>
      </c>
      <c r="E102" s="2"/>
    </row>
    <row r="103" spans="2:5" ht="12.4">
      <c r="B103" s="22">
        <v>227</v>
      </c>
      <c r="C103" s="22" t="s">
        <v>218</v>
      </c>
      <c r="D103" s="22" t="s">
        <v>47</v>
      </c>
      <c r="E103" s="2"/>
    </row>
    <row r="104" spans="2:5" ht="12.4">
      <c r="B104" s="22">
        <v>228</v>
      </c>
      <c r="C104" s="22" t="s">
        <v>71</v>
      </c>
      <c r="D104" s="22" t="s">
        <v>47</v>
      </c>
      <c r="E104" s="2"/>
    </row>
    <row r="105" spans="2:5" ht="12.4">
      <c r="B105" s="22">
        <v>229</v>
      </c>
      <c r="C105" s="22" t="s">
        <v>219</v>
      </c>
      <c r="D105" s="22" t="s">
        <v>47</v>
      </c>
      <c r="E105" s="2"/>
    </row>
    <row r="106" spans="2:5" ht="12.4">
      <c r="B106" s="22">
        <v>230</v>
      </c>
      <c r="C106" s="22" t="s">
        <v>220</v>
      </c>
      <c r="D106" s="22" t="s">
        <v>47</v>
      </c>
      <c r="E106" s="2"/>
    </row>
    <row r="107" spans="2:5" ht="12.4">
      <c r="B107" s="22">
        <v>231</v>
      </c>
      <c r="C107" s="22" t="s">
        <v>72</v>
      </c>
      <c r="D107" s="22" t="s">
        <v>47</v>
      </c>
      <c r="E107" s="2"/>
    </row>
    <row r="108" spans="2:5" ht="12.4">
      <c r="B108" s="22">
        <v>232</v>
      </c>
      <c r="C108" s="22" t="s">
        <v>73</v>
      </c>
      <c r="D108" s="22" t="s">
        <v>47</v>
      </c>
      <c r="E108" s="2"/>
    </row>
    <row r="109" spans="2:5" ht="12.4">
      <c r="B109" s="22">
        <v>233</v>
      </c>
      <c r="C109" s="22" t="s">
        <v>74</v>
      </c>
      <c r="D109" s="22" t="s">
        <v>47</v>
      </c>
      <c r="E109" s="2"/>
    </row>
    <row r="110" spans="2:5" ht="12.4">
      <c r="B110" s="22">
        <v>234</v>
      </c>
      <c r="C110" s="22" t="s">
        <v>221</v>
      </c>
      <c r="D110" s="22" t="s">
        <v>47</v>
      </c>
      <c r="E110" s="2"/>
    </row>
    <row r="111" spans="2:5" ht="12.4">
      <c r="B111" s="22">
        <v>235</v>
      </c>
      <c r="C111" s="22" t="s">
        <v>75</v>
      </c>
      <c r="D111" s="22" t="s">
        <v>47</v>
      </c>
      <c r="E111" s="2"/>
    </row>
    <row r="112" spans="2:5" ht="12.4">
      <c r="B112" s="22">
        <v>236</v>
      </c>
      <c r="C112" s="22" t="s">
        <v>222</v>
      </c>
      <c r="D112" s="22" t="s">
        <v>223</v>
      </c>
      <c r="E112" s="2"/>
    </row>
    <row r="113" spans="2:5" ht="12.4">
      <c r="B113" s="22">
        <v>237</v>
      </c>
      <c r="C113" s="22" t="s">
        <v>76</v>
      </c>
      <c r="D113" s="22" t="s">
        <v>47</v>
      </c>
      <c r="E113" s="2"/>
    </row>
    <row r="114" spans="2:5" ht="12.4">
      <c r="B114" s="22">
        <v>238</v>
      </c>
      <c r="C114" s="22" t="s">
        <v>224</v>
      </c>
      <c r="D114" s="22" t="s">
        <v>47</v>
      </c>
      <c r="E114" s="2"/>
    </row>
    <row r="115" spans="2:5" ht="12.4">
      <c r="B115" s="22">
        <v>239</v>
      </c>
      <c r="C115" s="22" t="s">
        <v>225</v>
      </c>
      <c r="D115" s="22" t="s">
        <v>47</v>
      </c>
      <c r="E115" s="2"/>
    </row>
    <row r="116" spans="2:5" ht="12.4">
      <c r="B116" s="22">
        <v>240</v>
      </c>
      <c r="C116" s="22" t="s">
        <v>77</v>
      </c>
      <c r="D116" s="22" t="s">
        <v>47</v>
      </c>
      <c r="E116" s="2"/>
    </row>
    <row r="117" spans="2:5" ht="12.4">
      <c r="B117" s="22">
        <v>241</v>
      </c>
      <c r="C117" s="22" t="s">
        <v>226</v>
      </c>
      <c r="D117" s="22" t="s">
        <v>47</v>
      </c>
      <c r="E117" s="2"/>
    </row>
    <row r="118" spans="2:5" ht="12.4">
      <c r="B118" s="22">
        <v>242</v>
      </c>
      <c r="C118" s="22" t="s">
        <v>78</v>
      </c>
      <c r="D118" s="22" t="s">
        <v>47</v>
      </c>
      <c r="E118" s="2"/>
    </row>
    <row r="119" spans="2:5" ht="12.4">
      <c r="B119" s="22">
        <v>243</v>
      </c>
      <c r="C119" s="22" t="s">
        <v>79</v>
      </c>
      <c r="D119" s="22" t="s">
        <v>47</v>
      </c>
      <c r="E119" s="2"/>
    </row>
    <row r="120" spans="2:5" ht="12.4">
      <c r="B120" s="22">
        <v>244</v>
      </c>
      <c r="C120" s="22" t="s">
        <v>80</v>
      </c>
      <c r="D120" s="22" t="s">
        <v>47</v>
      </c>
      <c r="E120" s="2"/>
    </row>
    <row r="121" spans="2:5" ht="12.4">
      <c r="B121" s="22">
        <v>245</v>
      </c>
      <c r="C121" s="22" t="s">
        <v>277</v>
      </c>
      <c r="D121" s="22" t="s">
        <v>47</v>
      </c>
      <c r="E121" s="2"/>
    </row>
    <row r="122" spans="2:5" ht="12.4">
      <c r="B122" s="22">
        <v>246</v>
      </c>
      <c r="C122" s="22" t="s">
        <v>81</v>
      </c>
      <c r="D122" s="22" t="s">
        <v>47</v>
      </c>
      <c r="E122" s="2"/>
    </row>
    <row r="123" spans="2:5" ht="12.4">
      <c r="B123" s="22">
        <v>247</v>
      </c>
      <c r="C123" s="22" t="s">
        <v>82</v>
      </c>
      <c r="D123" s="22" t="s">
        <v>47</v>
      </c>
      <c r="E123" s="2"/>
    </row>
    <row r="124" spans="2:5" ht="12.4">
      <c r="B124" s="22">
        <v>248</v>
      </c>
      <c r="C124" s="22" t="s">
        <v>83</v>
      </c>
      <c r="D124" s="22" t="s">
        <v>47</v>
      </c>
      <c r="E124" s="2"/>
    </row>
    <row r="125" spans="2:5" ht="12.4">
      <c r="B125" s="22">
        <v>249</v>
      </c>
      <c r="C125" s="22" t="s">
        <v>149</v>
      </c>
      <c r="D125" s="22" t="s">
        <v>47</v>
      </c>
      <c r="E125" s="2"/>
    </row>
    <row r="126" spans="2:5" ht="12.4">
      <c r="B126" s="22">
        <v>250</v>
      </c>
      <c r="C126" s="22" t="s">
        <v>84</v>
      </c>
      <c r="D126" s="22" t="s">
        <v>47</v>
      </c>
      <c r="E126" s="2"/>
    </row>
    <row r="127" spans="2:5" ht="12.4">
      <c r="B127" s="22">
        <v>251</v>
      </c>
      <c r="C127" s="22" t="s">
        <v>85</v>
      </c>
      <c r="D127" s="22" t="s">
        <v>47</v>
      </c>
      <c r="E127" s="2"/>
    </row>
    <row r="128" spans="2:5" ht="12.4">
      <c r="B128" s="22">
        <v>252</v>
      </c>
      <c r="C128" s="22" t="s">
        <v>86</v>
      </c>
      <c r="D128" s="22" t="s">
        <v>47</v>
      </c>
      <c r="E128" s="2"/>
    </row>
    <row r="129" spans="2:5" ht="12.4">
      <c r="B129" s="22">
        <v>253</v>
      </c>
      <c r="C129" s="22" t="s">
        <v>87</v>
      </c>
      <c r="D129" s="22" t="s">
        <v>47</v>
      </c>
      <c r="E129" s="2"/>
    </row>
    <row r="130" spans="2:5" ht="12.4">
      <c r="B130" s="22">
        <v>254</v>
      </c>
      <c r="C130" s="22" t="s">
        <v>189</v>
      </c>
      <c r="D130" s="22" t="s">
        <v>47</v>
      </c>
      <c r="E130" s="2"/>
    </row>
    <row r="131" spans="2:5" ht="12.4">
      <c r="B131" s="22">
        <v>255</v>
      </c>
      <c r="C131" s="22" t="s">
        <v>191</v>
      </c>
      <c r="D131" s="22" t="s">
        <v>47</v>
      </c>
      <c r="E131" s="2"/>
    </row>
    <row r="132" spans="2:5" ht="12.4">
      <c r="B132" s="22">
        <v>256</v>
      </c>
      <c r="C132" s="22" t="s">
        <v>192</v>
      </c>
      <c r="D132" s="22" t="s">
        <v>47</v>
      </c>
      <c r="E132" s="2"/>
    </row>
    <row r="133" spans="2:5" ht="12.4">
      <c r="B133" s="22">
        <v>257</v>
      </c>
      <c r="C133" s="22" t="s">
        <v>193</v>
      </c>
      <c r="D133" s="22" t="s">
        <v>47</v>
      </c>
      <c r="E133" s="2"/>
    </row>
    <row r="134" spans="2:5" ht="12.4">
      <c r="B134" s="22">
        <v>258</v>
      </c>
      <c r="C134" s="22" t="s">
        <v>194</v>
      </c>
      <c r="D134" s="22" t="s">
        <v>47</v>
      </c>
      <c r="E134" s="2"/>
    </row>
    <row r="135" spans="2:5" ht="12.4">
      <c r="B135" s="22">
        <v>259</v>
      </c>
      <c r="C135" s="22" t="s">
        <v>152</v>
      </c>
      <c r="D135" s="22" t="s">
        <v>47</v>
      </c>
      <c r="E135" s="2"/>
    </row>
    <row r="136" spans="2:5" ht="12.4">
      <c r="B136" s="22">
        <v>260</v>
      </c>
      <c r="C136" s="22" t="s">
        <v>195</v>
      </c>
      <c r="D136" s="22" t="s">
        <v>47</v>
      </c>
      <c r="E136" s="2"/>
    </row>
    <row r="137" spans="2:5" ht="12.4">
      <c r="B137" s="22">
        <v>261</v>
      </c>
      <c r="C137" s="22" t="s">
        <v>196</v>
      </c>
      <c r="D137" s="22" t="s">
        <v>47</v>
      </c>
      <c r="E137" s="2"/>
    </row>
    <row r="138" spans="2:5" ht="12.4">
      <c r="B138" s="22">
        <v>262</v>
      </c>
      <c r="C138" s="22" t="s">
        <v>197</v>
      </c>
      <c r="D138" s="22" t="s">
        <v>47</v>
      </c>
      <c r="E138" s="2"/>
    </row>
    <row r="139" spans="2:5" ht="12.4">
      <c r="B139" s="22">
        <v>263</v>
      </c>
      <c r="C139" s="22" t="s">
        <v>235</v>
      </c>
      <c r="D139" s="22" t="s">
        <v>47</v>
      </c>
      <c r="E139" s="2"/>
    </row>
    <row r="140" spans="2:5" ht="12.4">
      <c r="B140" s="22">
        <v>264</v>
      </c>
      <c r="C140" s="22" t="s">
        <v>236</v>
      </c>
      <c r="D140" s="22" t="s">
        <v>47</v>
      </c>
      <c r="E140" s="2"/>
    </row>
    <row r="141" spans="2:5" ht="12.4">
      <c r="B141" s="22">
        <v>265</v>
      </c>
      <c r="C141" s="22" t="s">
        <v>198</v>
      </c>
      <c r="D141" s="22" t="s">
        <v>47</v>
      </c>
      <c r="E141" s="2"/>
    </row>
    <row r="142" spans="2:5" ht="12.4">
      <c r="B142" s="22">
        <v>266</v>
      </c>
      <c r="C142" s="22" t="s">
        <v>253</v>
      </c>
      <c r="D142" s="22" t="s">
        <v>47</v>
      </c>
      <c r="E142" s="2"/>
    </row>
    <row r="143" spans="2:5" ht="12.4">
      <c r="B143" s="22">
        <v>267</v>
      </c>
      <c r="C143" s="22"/>
      <c r="D143" s="22" t="s">
        <v>47</v>
      </c>
      <c r="E143" s="2"/>
    </row>
    <row r="144" spans="2:5" ht="12.4">
      <c r="B144" s="22">
        <v>268</v>
      </c>
      <c r="C144" s="22"/>
      <c r="D144" s="22" t="s">
        <v>47</v>
      </c>
      <c r="E144" s="2"/>
    </row>
    <row r="145" spans="2:5" ht="12.4">
      <c r="B145" s="22">
        <v>269</v>
      </c>
      <c r="C145" s="22"/>
      <c r="D145" s="22" t="s">
        <v>47</v>
      </c>
      <c r="E145" s="2"/>
    </row>
    <row r="146" spans="2:5" ht="12.4">
      <c r="B146" s="22">
        <v>270</v>
      </c>
      <c r="C146" s="22"/>
      <c r="D146" s="22" t="s">
        <v>47</v>
      </c>
      <c r="E146" s="2"/>
    </row>
    <row r="147" spans="2:5" ht="12.4">
      <c r="B147" s="22">
        <v>271</v>
      </c>
      <c r="C147" s="22"/>
      <c r="D147" s="22" t="s">
        <v>47</v>
      </c>
      <c r="E147" s="2"/>
    </row>
    <row r="148" spans="2:5" ht="12.4">
      <c r="B148" s="22">
        <v>272</v>
      </c>
      <c r="C148" s="22"/>
      <c r="D148" s="22" t="s">
        <v>47</v>
      </c>
      <c r="E148" s="2"/>
    </row>
    <row r="149" spans="2:5" ht="12.4">
      <c r="B149" s="22">
        <v>273</v>
      </c>
      <c r="C149" s="22"/>
      <c r="D149" s="22" t="s">
        <v>47</v>
      </c>
      <c r="E149" s="2"/>
    </row>
    <row r="150" spans="2:5" ht="12.4">
      <c r="B150" s="22">
        <v>274</v>
      </c>
      <c r="C150" s="22"/>
      <c r="D150" s="22" t="s">
        <v>47</v>
      </c>
      <c r="E150" s="2"/>
    </row>
    <row r="151" spans="2:5" ht="12.4">
      <c r="B151" s="22">
        <v>275</v>
      </c>
      <c r="C151" s="22"/>
      <c r="D151" s="22" t="s">
        <v>47</v>
      </c>
      <c r="E151" s="2"/>
    </row>
    <row r="152" spans="2:5" ht="12.4">
      <c r="B152" s="22">
        <v>276</v>
      </c>
      <c r="C152" s="22"/>
      <c r="D152" s="22" t="s">
        <v>47</v>
      </c>
      <c r="E152" s="2"/>
    </row>
    <row r="153" spans="2:5" ht="12.4">
      <c r="B153" s="22">
        <v>301</v>
      </c>
      <c r="C153" s="22" t="s">
        <v>88</v>
      </c>
      <c r="D153" s="22" t="s">
        <v>89</v>
      </c>
      <c r="E153" s="2"/>
    </row>
    <row r="154" spans="2:5" ht="12.4">
      <c r="B154" s="22">
        <v>302</v>
      </c>
      <c r="C154" s="22" t="s">
        <v>90</v>
      </c>
      <c r="D154" s="22" t="s">
        <v>89</v>
      </c>
      <c r="E154" s="2"/>
    </row>
    <row r="155" spans="2:5" ht="12.4">
      <c r="B155" s="22">
        <v>303</v>
      </c>
      <c r="C155" s="22" t="s">
        <v>91</v>
      </c>
      <c r="D155" s="22" t="s">
        <v>89</v>
      </c>
      <c r="E155" s="2"/>
    </row>
    <row r="156" spans="2:5" ht="12.4">
      <c r="B156" s="22">
        <v>304</v>
      </c>
      <c r="C156" s="22" t="s">
        <v>92</v>
      </c>
      <c r="D156" s="22" t="s">
        <v>89</v>
      </c>
      <c r="E156" s="2"/>
    </row>
    <row r="157" spans="2:5" ht="12.4">
      <c r="B157" s="22">
        <v>305</v>
      </c>
      <c r="C157" s="22" t="s">
        <v>93</v>
      </c>
      <c r="D157" s="22" t="s">
        <v>89</v>
      </c>
      <c r="E157" s="2"/>
    </row>
    <row r="158" spans="2:5" ht="12.4">
      <c r="B158" s="22">
        <v>306</v>
      </c>
      <c r="C158" s="22" t="s">
        <v>94</v>
      </c>
      <c r="D158" s="22" t="s">
        <v>89</v>
      </c>
      <c r="E158" s="2"/>
    </row>
    <row r="159" spans="2:5" ht="12.4">
      <c r="B159" s="22">
        <v>307</v>
      </c>
      <c r="C159" s="22" t="s">
        <v>95</v>
      </c>
      <c r="D159" s="22" t="s">
        <v>89</v>
      </c>
      <c r="E159" s="2"/>
    </row>
    <row r="160" spans="2:5" ht="12.4">
      <c r="B160" s="22">
        <v>308</v>
      </c>
      <c r="C160" s="22" t="s">
        <v>96</v>
      </c>
      <c r="D160" s="22" t="s">
        <v>89</v>
      </c>
      <c r="E160" s="2"/>
    </row>
    <row r="161" spans="2:5" ht="12.4">
      <c r="B161" s="22">
        <v>309</v>
      </c>
      <c r="C161" s="22" t="s">
        <v>97</v>
      </c>
      <c r="D161" s="22" t="s">
        <v>89</v>
      </c>
      <c r="E161" s="2"/>
    </row>
    <row r="162" spans="2:5" ht="12.4">
      <c r="B162" s="22">
        <v>310</v>
      </c>
      <c r="C162" s="22" t="s">
        <v>98</v>
      </c>
      <c r="D162" s="22" t="s">
        <v>89</v>
      </c>
      <c r="E162" s="2"/>
    </row>
    <row r="163" spans="2:5" ht="12.4">
      <c r="B163" s="22">
        <v>311</v>
      </c>
      <c r="C163" s="22" t="s">
        <v>99</v>
      </c>
      <c r="D163" s="22" t="s">
        <v>89</v>
      </c>
      <c r="E163" s="2"/>
    </row>
    <row r="164" spans="2:5" ht="12.4">
      <c r="B164" s="22">
        <v>312</v>
      </c>
      <c r="C164" s="22" t="s">
        <v>100</v>
      </c>
      <c r="D164" s="22" t="s">
        <v>89</v>
      </c>
      <c r="E164" s="2"/>
    </row>
    <row r="165" spans="2:5" ht="12.4">
      <c r="B165" s="22">
        <v>313</v>
      </c>
      <c r="C165" s="22" t="s">
        <v>101</v>
      </c>
      <c r="D165" s="22" t="s">
        <v>89</v>
      </c>
      <c r="E165" s="2"/>
    </row>
    <row r="166" spans="2:5" ht="12.4">
      <c r="B166" s="22">
        <v>314</v>
      </c>
      <c r="C166" s="22" t="s">
        <v>102</v>
      </c>
      <c r="D166" s="22" t="s">
        <v>89</v>
      </c>
      <c r="E166" s="2"/>
    </row>
    <row r="167" spans="2:5" ht="12.4">
      <c r="B167" s="22">
        <v>315</v>
      </c>
      <c r="C167" s="22" t="s">
        <v>103</v>
      </c>
      <c r="D167" s="22" t="s">
        <v>89</v>
      </c>
      <c r="E167" s="2"/>
    </row>
    <row r="168" spans="2:5" ht="12.4">
      <c r="B168" s="22">
        <v>316</v>
      </c>
      <c r="C168" s="22" t="s">
        <v>104</v>
      </c>
      <c r="D168" s="22" t="s">
        <v>89</v>
      </c>
      <c r="E168" s="2"/>
    </row>
    <row r="169" spans="2:5" ht="12.4">
      <c r="B169" s="22">
        <v>317</v>
      </c>
      <c r="C169" s="22" t="s">
        <v>105</v>
      </c>
      <c r="D169" s="22" t="s">
        <v>89</v>
      </c>
      <c r="E169" s="2"/>
    </row>
    <row r="170" spans="2:5" ht="12.4">
      <c r="B170" s="22">
        <v>318</v>
      </c>
      <c r="C170" s="22" t="s">
        <v>106</v>
      </c>
      <c r="D170" s="22" t="s">
        <v>89</v>
      </c>
      <c r="E170" s="2"/>
    </row>
    <row r="171" spans="2:5" ht="12.4">
      <c r="B171" s="22">
        <v>319</v>
      </c>
      <c r="C171" s="22" t="s">
        <v>107</v>
      </c>
      <c r="D171" s="22" t="s">
        <v>89</v>
      </c>
      <c r="E171" s="2"/>
    </row>
    <row r="172" spans="2:5" ht="12.4">
      <c r="B172" s="22">
        <v>320</v>
      </c>
      <c r="C172" s="22" t="s">
        <v>248</v>
      </c>
      <c r="D172" s="22" t="s">
        <v>89</v>
      </c>
      <c r="E172" s="2"/>
    </row>
    <row r="173" spans="2:5" ht="12.4">
      <c r="B173" s="22">
        <v>321</v>
      </c>
      <c r="C173" s="22" t="s">
        <v>108</v>
      </c>
      <c r="D173" s="22" t="s">
        <v>89</v>
      </c>
      <c r="E173" s="2"/>
    </row>
    <row r="174" spans="2:5" ht="12.4">
      <c r="B174" s="22">
        <v>322</v>
      </c>
      <c r="C174" s="22" t="s">
        <v>109</v>
      </c>
      <c r="D174" s="22" t="s">
        <v>89</v>
      </c>
      <c r="E174" s="2"/>
    </row>
    <row r="175" spans="2:5" ht="12.4">
      <c r="B175" s="22">
        <v>323</v>
      </c>
      <c r="C175" s="22" t="s">
        <v>110</v>
      </c>
      <c r="D175" s="22" t="s">
        <v>89</v>
      </c>
      <c r="E175" s="2"/>
    </row>
    <row r="176" spans="2:5" ht="12.4">
      <c r="B176" s="22">
        <v>324</v>
      </c>
      <c r="C176" s="22" t="s">
        <v>111</v>
      </c>
      <c r="D176" s="22" t="s">
        <v>89</v>
      </c>
      <c r="E176" s="2"/>
    </row>
    <row r="177" spans="2:5" ht="12.4">
      <c r="B177" s="22">
        <v>325</v>
      </c>
      <c r="C177" s="22" t="s">
        <v>112</v>
      </c>
      <c r="D177" s="22" t="s">
        <v>89</v>
      </c>
      <c r="E177" s="2"/>
    </row>
    <row r="178" spans="2:5" ht="12.4">
      <c r="B178" s="22">
        <v>326</v>
      </c>
      <c r="C178" s="22" t="s">
        <v>113</v>
      </c>
      <c r="D178" s="22" t="s">
        <v>89</v>
      </c>
      <c r="E178" s="2"/>
    </row>
    <row r="179" spans="2:5" ht="12.4">
      <c r="B179" s="22">
        <v>327</v>
      </c>
      <c r="C179" s="22" t="s">
        <v>114</v>
      </c>
      <c r="D179" s="22" t="s">
        <v>89</v>
      </c>
      <c r="E179" s="2"/>
    </row>
    <row r="180" spans="2:5" ht="12.4">
      <c r="B180" s="22">
        <v>328</v>
      </c>
      <c r="C180" s="22" t="s">
        <v>115</v>
      </c>
      <c r="D180" s="22" t="s">
        <v>89</v>
      </c>
      <c r="E180" s="2"/>
    </row>
    <row r="181" spans="2:5" ht="12.4">
      <c r="B181" s="22">
        <v>329</v>
      </c>
      <c r="C181" s="22" t="s">
        <v>116</v>
      </c>
      <c r="D181" s="22" t="s">
        <v>89</v>
      </c>
      <c r="E181" s="2"/>
    </row>
    <row r="182" spans="2:5" ht="12.4">
      <c r="B182" s="22">
        <v>330</v>
      </c>
      <c r="C182" s="22" t="s">
        <v>117</v>
      </c>
      <c r="D182" s="22" t="s">
        <v>89</v>
      </c>
      <c r="E182" s="2"/>
    </row>
    <row r="183" spans="2:5" ht="12.4">
      <c r="B183" s="22">
        <v>331</v>
      </c>
      <c r="C183" s="22" t="s">
        <v>118</v>
      </c>
      <c r="D183" s="22" t="s">
        <v>89</v>
      </c>
      <c r="E183" s="2"/>
    </row>
    <row r="184" spans="2:5" ht="12.4">
      <c r="B184" s="22">
        <v>332</v>
      </c>
      <c r="C184" s="22" t="s">
        <v>119</v>
      </c>
      <c r="D184" s="22" t="s">
        <v>89</v>
      </c>
      <c r="E184" s="2"/>
    </row>
    <row r="185" spans="2:5" ht="12.4">
      <c r="B185" s="22">
        <v>333</v>
      </c>
      <c r="C185" s="22" t="s">
        <v>120</v>
      </c>
      <c r="D185" s="22" t="s">
        <v>89</v>
      </c>
      <c r="E185" s="2"/>
    </row>
    <row r="186" spans="2:5" ht="12.4">
      <c r="B186" s="22">
        <v>334</v>
      </c>
      <c r="C186" s="22" t="s">
        <v>227</v>
      </c>
      <c r="D186" s="22" t="s">
        <v>89</v>
      </c>
      <c r="E186" s="2"/>
    </row>
    <row r="187" spans="2:5" ht="12.4">
      <c r="B187" s="22">
        <v>335</v>
      </c>
      <c r="C187" s="22" t="s">
        <v>228</v>
      </c>
      <c r="D187" s="22" t="s">
        <v>89</v>
      </c>
      <c r="E187" s="2"/>
    </row>
    <row r="188" spans="2:5" ht="12.4">
      <c r="B188" s="22">
        <v>336</v>
      </c>
      <c r="C188" s="22" t="s">
        <v>121</v>
      </c>
      <c r="D188" s="22" t="s">
        <v>89</v>
      </c>
      <c r="E188" s="2"/>
    </row>
    <row r="189" spans="2:5" ht="12.4">
      <c r="B189" s="22">
        <v>337</v>
      </c>
      <c r="C189" s="22" t="s">
        <v>122</v>
      </c>
      <c r="D189" s="22" t="s">
        <v>89</v>
      </c>
      <c r="E189" s="2"/>
    </row>
    <row r="190" spans="2:5" ht="12.4">
      <c r="B190" s="22">
        <v>338</v>
      </c>
      <c r="C190" s="22" t="s">
        <v>123</v>
      </c>
      <c r="D190" s="22" t="s">
        <v>89</v>
      </c>
      <c r="E190" s="2"/>
    </row>
    <row r="191" spans="2:5" ht="12.4">
      <c r="B191" s="22">
        <v>339</v>
      </c>
      <c r="C191" s="22"/>
      <c r="D191" s="22" t="s">
        <v>89</v>
      </c>
      <c r="E191" s="2"/>
    </row>
    <row r="192" spans="2:5" ht="12.4">
      <c r="B192" s="22">
        <v>340</v>
      </c>
      <c r="C192" s="22"/>
      <c r="D192" s="22" t="s">
        <v>89</v>
      </c>
      <c r="E192" s="2"/>
    </row>
    <row r="193" spans="2:5" ht="12.4">
      <c r="B193" s="22">
        <v>341</v>
      </c>
      <c r="C193" s="22"/>
      <c r="D193" s="22" t="s">
        <v>89</v>
      </c>
      <c r="E193" s="2"/>
    </row>
    <row r="194" spans="2:5" ht="12.4">
      <c r="B194" s="22">
        <v>342</v>
      </c>
      <c r="C194" s="22"/>
      <c r="D194" s="22" t="s">
        <v>89</v>
      </c>
      <c r="E194" s="2"/>
    </row>
    <row r="195" spans="2:5" ht="12.4">
      <c r="B195" s="22">
        <v>343</v>
      </c>
      <c r="C195" s="22"/>
      <c r="D195" s="22" t="s">
        <v>89</v>
      </c>
      <c r="E195" s="2"/>
    </row>
    <row r="196" spans="2:5" ht="12.4">
      <c r="B196" s="22">
        <v>344</v>
      </c>
      <c r="C196" s="22"/>
      <c r="D196" s="22" t="s">
        <v>89</v>
      </c>
      <c r="E196" s="2"/>
    </row>
    <row r="197" spans="2:5" ht="12.4">
      <c r="B197" s="22">
        <v>345</v>
      </c>
      <c r="C197" s="22"/>
      <c r="D197" s="22" t="s">
        <v>89</v>
      </c>
      <c r="E197" s="2"/>
    </row>
    <row r="198" spans="2:5" ht="12.4">
      <c r="B198" s="22">
        <v>346</v>
      </c>
      <c r="C198" s="22"/>
      <c r="D198" s="22" t="s">
        <v>89</v>
      </c>
      <c r="E198" s="2"/>
    </row>
    <row r="199" spans="2:5" ht="12.4">
      <c r="B199" s="22">
        <v>347</v>
      </c>
      <c r="C199" s="22"/>
      <c r="D199" s="22" t="s">
        <v>89</v>
      </c>
      <c r="E199" s="2"/>
    </row>
    <row r="200" spans="2:5" ht="12.4">
      <c r="B200" s="22">
        <v>348</v>
      </c>
      <c r="C200" s="22"/>
      <c r="D200" s="22" t="s">
        <v>89</v>
      </c>
      <c r="E200" s="2"/>
    </row>
    <row r="201" spans="2:5" ht="12.4">
      <c r="B201" s="22">
        <v>401</v>
      </c>
      <c r="C201" s="22" t="s">
        <v>124</v>
      </c>
      <c r="D201" s="22" t="s">
        <v>125</v>
      </c>
      <c r="E201" s="2"/>
    </row>
    <row r="202" spans="2:5" ht="12.4">
      <c r="B202" s="22">
        <v>402</v>
      </c>
      <c r="C202" s="22" t="s">
        <v>126</v>
      </c>
      <c r="D202" s="22" t="s">
        <v>125</v>
      </c>
      <c r="E202" s="2"/>
    </row>
    <row r="203" spans="2:5" ht="12.4">
      <c r="B203" s="22">
        <v>403</v>
      </c>
      <c r="C203" s="22" t="s">
        <v>127</v>
      </c>
      <c r="D203" s="22" t="s">
        <v>125</v>
      </c>
      <c r="E203" s="2"/>
    </row>
    <row r="204" spans="2:5" ht="12.4">
      <c r="B204" s="22">
        <v>404</v>
      </c>
      <c r="C204" s="22" t="s">
        <v>128</v>
      </c>
      <c r="D204" s="22" t="s">
        <v>125</v>
      </c>
      <c r="E204" s="2"/>
    </row>
    <row r="205" spans="2:5" ht="12.4">
      <c r="B205" s="22">
        <v>405</v>
      </c>
      <c r="C205" s="22" t="s">
        <v>129</v>
      </c>
      <c r="D205" s="22" t="s">
        <v>125</v>
      </c>
      <c r="E205" s="2"/>
    </row>
    <row r="206" spans="2:5" ht="12.4">
      <c r="B206" s="22">
        <v>406</v>
      </c>
      <c r="C206" s="22" t="s">
        <v>130</v>
      </c>
      <c r="D206" s="22" t="s">
        <v>125</v>
      </c>
      <c r="E206" s="2"/>
    </row>
    <row r="207" spans="2:5" ht="12.4">
      <c r="B207" s="22">
        <v>407</v>
      </c>
      <c r="C207" s="22" t="s">
        <v>131</v>
      </c>
      <c r="D207" s="22" t="s">
        <v>125</v>
      </c>
      <c r="E207" s="2"/>
    </row>
    <row r="208" spans="2:5" ht="12.4">
      <c r="B208" s="22">
        <v>408</v>
      </c>
      <c r="C208" s="22" t="s">
        <v>132</v>
      </c>
      <c r="D208" s="22" t="s">
        <v>125</v>
      </c>
      <c r="E208" s="2"/>
    </row>
    <row r="209" spans="2:5" ht="12.4">
      <c r="B209" s="22">
        <v>409</v>
      </c>
      <c r="C209" s="22" t="s">
        <v>133</v>
      </c>
      <c r="D209" s="22" t="s">
        <v>125</v>
      </c>
      <c r="E209" s="2"/>
    </row>
    <row r="210" spans="2:5" ht="12.4">
      <c r="B210" s="22">
        <v>410</v>
      </c>
      <c r="C210" s="22" t="s">
        <v>134</v>
      </c>
      <c r="D210" s="22" t="s">
        <v>125</v>
      </c>
      <c r="E210" s="2"/>
    </row>
    <row r="211" spans="2:5" ht="12.4">
      <c r="B211" s="22">
        <v>411</v>
      </c>
      <c r="C211" s="22" t="s">
        <v>135</v>
      </c>
      <c r="D211" s="22" t="s">
        <v>125</v>
      </c>
      <c r="E211" s="2"/>
    </row>
    <row r="212" spans="2:5" ht="12.4">
      <c r="B212" s="22">
        <v>412</v>
      </c>
      <c r="C212" s="22" t="s">
        <v>136</v>
      </c>
      <c r="D212" s="22" t="s">
        <v>125</v>
      </c>
      <c r="E212" s="2"/>
    </row>
    <row r="213" spans="2:5" ht="12.4">
      <c r="B213" s="22">
        <v>413</v>
      </c>
      <c r="C213" s="22" t="s">
        <v>137</v>
      </c>
      <c r="D213" s="22" t="s">
        <v>125</v>
      </c>
      <c r="E213" s="2"/>
    </row>
    <row r="214" spans="2:5" ht="12.4">
      <c r="B214" s="22">
        <v>414</v>
      </c>
      <c r="C214" s="22" t="s">
        <v>229</v>
      </c>
      <c r="D214" s="22" t="s">
        <v>125</v>
      </c>
      <c r="E214" s="2"/>
    </row>
    <row r="215" spans="2:5" ht="12.4">
      <c r="B215" s="22">
        <v>415</v>
      </c>
      <c r="C215" s="22" t="s">
        <v>138</v>
      </c>
      <c r="D215" s="22" t="s">
        <v>125</v>
      </c>
      <c r="E215" s="2"/>
    </row>
    <row r="216" spans="2:5" ht="12.4">
      <c r="B216" s="22">
        <v>416</v>
      </c>
      <c r="C216" s="22" t="s">
        <v>139</v>
      </c>
      <c r="D216" s="22" t="s">
        <v>125</v>
      </c>
      <c r="E216" s="2"/>
    </row>
    <row r="217" spans="2:5" ht="12.4">
      <c r="B217" s="22">
        <v>417</v>
      </c>
      <c r="C217" s="22" t="s">
        <v>140</v>
      </c>
      <c r="D217" s="22" t="s">
        <v>125</v>
      </c>
      <c r="E217" s="2"/>
    </row>
    <row r="218" spans="2:5" ht="12.4">
      <c r="B218" s="22">
        <v>418</v>
      </c>
      <c r="C218" s="22" t="s">
        <v>141</v>
      </c>
      <c r="D218" s="22" t="s">
        <v>125</v>
      </c>
      <c r="E218" s="2"/>
    </row>
    <row r="219" spans="2:5" ht="12.4">
      <c r="B219" s="22">
        <v>419</v>
      </c>
      <c r="C219" s="22" t="s">
        <v>142</v>
      </c>
      <c r="D219" s="22" t="s">
        <v>125</v>
      </c>
      <c r="E219" s="2"/>
    </row>
    <row r="220" spans="2:5" ht="12.4">
      <c r="B220" s="22">
        <v>420</v>
      </c>
      <c r="C220" s="22" t="s">
        <v>153</v>
      </c>
      <c r="D220" s="22" t="s">
        <v>125</v>
      </c>
      <c r="E220" s="2"/>
    </row>
    <row r="221" spans="2:5" ht="12.4">
      <c r="B221" s="22">
        <v>421</v>
      </c>
      <c r="C221" s="22" t="s">
        <v>154</v>
      </c>
      <c r="D221" s="22" t="s">
        <v>125</v>
      </c>
      <c r="E221" s="2"/>
    </row>
    <row r="222" spans="2:5" ht="12.4">
      <c r="B222" s="22">
        <v>422</v>
      </c>
      <c r="C222" s="22" t="s">
        <v>155</v>
      </c>
      <c r="D222" s="22" t="s">
        <v>125</v>
      </c>
      <c r="E222" s="2"/>
    </row>
    <row r="223" spans="2:5" ht="12.4">
      <c r="B223" s="22">
        <v>423</v>
      </c>
      <c r="C223" s="22" t="s">
        <v>156</v>
      </c>
      <c r="D223" s="22" t="s">
        <v>125</v>
      </c>
      <c r="E223" s="2"/>
    </row>
    <row r="224" spans="2:5" ht="12.4">
      <c r="B224" s="22">
        <v>424</v>
      </c>
      <c r="C224" s="22" t="s">
        <v>157</v>
      </c>
      <c r="D224" s="22" t="s">
        <v>125</v>
      </c>
      <c r="E224" s="2"/>
    </row>
    <row r="225" spans="2:5" ht="12.4">
      <c r="B225" s="22">
        <v>425</v>
      </c>
      <c r="C225" s="22" t="s">
        <v>158</v>
      </c>
      <c r="D225" s="22" t="s">
        <v>125</v>
      </c>
      <c r="E225" s="2"/>
    </row>
    <row r="226" spans="2:5" ht="12.4">
      <c r="B226" s="22">
        <v>426</v>
      </c>
      <c r="C226" s="22" t="s">
        <v>159</v>
      </c>
      <c r="D226" s="22" t="s">
        <v>125</v>
      </c>
      <c r="E226" s="2"/>
    </row>
    <row r="227" spans="2:5" ht="12.4">
      <c r="B227" s="22">
        <v>427</v>
      </c>
      <c r="C227" s="22" t="s">
        <v>160</v>
      </c>
      <c r="D227" s="22" t="s">
        <v>125</v>
      </c>
      <c r="E227" s="2"/>
    </row>
    <row r="228" spans="2:5" ht="12.4">
      <c r="B228" s="22">
        <v>428</v>
      </c>
      <c r="C228" s="22" t="s">
        <v>161</v>
      </c>
      <c r="D228" s="22" t="s">
        <v>125</v>
      </c>
      <c r="E228" s="2"/>
    </row>
    <row r="229" spans="2:5" ht="12.4">
      <c r="B229" s="22">
        <v>429</v>
      </c>
      <c r="C229" s="22" t="s">
        <v>162</v>
      </c>
      <c r="D229" s="22" t="s">
        <v>125</v>
      </c>
      <c r="E229" s="2"/>
    </row>
    <row r="230" spans="2:5" ht="12.4">
      <c r="B230" s="22">
        <v>430</v>
      </c>
      <c r="C230" s="22" t="s">
        <v>209</v>
      </c>
      <c r="D230" s="22" t="s">
        <v>125</v>
      </c>
      <c r="E230" s="2"/>
    </row>
    <row r="231" spans="2:5" ht="12.4">
      <c r="B231" s="22">
        <v>431</v>
      </c>
      <c r="C231" s="22" t="s">
        <v>210</v>
      </c>
      <c r="D231" s="22" t="s">
        <v>125</v>
      </c>
      <c r="E231" s="2"/>
    </row>
    <row r="232" spans="2:5" ht="12.4">
      <c r="B232" s="22">
        <v>432</v>
      </c>
      <c r="C232" s="22" t="s">
        <v>211</v>
      </c>
      <c r="D232" s="22" t="s">
        <v>125</v>
      </c>
      <c r="E232" s="2"/>
    </row>
    <row r="233" spans="2:5" ht="12.4">
      <c r="B233" s="22">
        <v>433</v>
      </c>
      <c r="C233" s="22" t="s">
        <v>212</v>
      </c>
      <c r="D233" s="22" t="s">
        <v>125</v>
      </c>
      <c r="E233" s="2"/>
    </row>
    <row r="234" spans="2:5" ht="12.4">
      <c r="B234" s="22">
        <v>434</v>
      </c>
      <c r="C234" s="22" t="s">
        <v>163</v>
      </c>
      <c r="D234" s="22" t="s">
        <v>125</v>
      </c>
      <c r="E234" s="2"/>
    </row>
    <row r="235" spans="2:5" ht="12.4">
      <c r="B235" s="22">
        <v>435</v>
      </c>
      <c r="C235" s="22" t="s">
        <v>164</v>
      </c>
      <c r="D235" s="22" t="s">
        <v>125</v>
      </c>
      <c r="E235" s="2"/>
    </row>
    <row r="236" spans="2:5" ht="12.4">
      <c r="B236" s="22">
        <v>436</v>
      </c>
      <c r="C236" s="22" t="s">
        <v>165</v>
      </c>
      <c r="D236" s="22" t="s">
        <v>125</v>
      </c>
      <c r="E236" s="2"/>
    </row>
    <row r="237" spans="2:5" ht="12.4">
      <c r="B237" s="22">
        <v>437</v>
      </c>
      <c r="C237" s="22" t="s">
        <v>166</v>
      </c>
      <c r="D237" s="22" t="s">
        <v>125</v>
      </c>
      <c r="E237" s="2"/>
    </row>
    <row r="238" spans="2:5" ht="12.4">
      <c r="B238" s="22">
        <v>438</v>
      </c>
      <c r="C238" s="22" t="s">
        <v>167</v>
      </c>
      <c r="D238" s="22" t="s">
        <v>125</v>
      </c>
      <c r="E238" s="2"/>
    </row>
    <row r="239" spans="2:5" ht="12.4">
      <c r="B239" s="22">
        <v>439</v>
      </c>
      <c r="C239" s="22" t="s">
        <v>168</v>
      </c>
      <c r="D239" s="22" t="s">
        <v>125</v>
      </c>
      <c r="E239" s="2"/>
    </row>
    <row r="240" spans="2:5" ht="12.4">
      <c r="B240" s="22">
        <v>440</v>
      </c>
      <c r="C240" s="22" t="s">
        <v>169</v>
      </c>
      <c r="D240" s="22" t="s">
        <v>125</v>
      </c>
      <c r="E240" s="2"/>
    </row>
    <row r="241" spans="2:5" ht="12.4">
      <c r="B241" s="22">
        <v>441</v>
      </c>
      <c r="C241" s="22" t="s">
        <v>213</v>
      </c>
      <c r="D241" s="22" t="s">
        <v>125</v>
      </c>
      <c r="E241" s="2"/>
    </row>
    <row r="242" spans="2:5" ht="12.4">
      <c r="B242" s="22">
        <v>442</v>
      </c>
      <c r="C242" s="22" t="s">
        <v>170</v>
      </c>
      <c r="D242" s="22" t="s">
        <v>125</v>
      </c>
      <c r="E242" s="2"/>
    </row>
    <row r="243" spans="2:5" ht="12.4">
      <c r="B243" s="22">
        <v>443</v>
      </c>
      <c r="C243" s="22" t="s">
        <v>171</v>
      </c>
      <c r="D243" s="22" t="s">
        <v>125</v>
      </c>
      <c r="E243" s="3"/>
    </row>
    <row r="244" spans="2:5" ht="12.4">
      <c r="B244" s="22">
        <v>444</v>
      </c>
      <c r="C244" s="22"/>
      <c r="D244" s="22" t="s">
        <v>125</v>
      </c>
      <c r="E244" s="3"/>
    </row>
    <row r="245" spans="2:5" ht="12.4">
      <c r="B245" s="22">
        <v>445</v>
      </c>
      <c r="C245" s="22"/>
      <c r="D245" s="22" t="s">
        <v>125</v>
      </c>
      <c r="E245" s="3"/>
    </row>
    <row r="246" spans="2:5" ht="12.4">
      <c r="B246" s="22">
        <v>446</v>
      </c>
      <c r="C246" s="22"/>
      <c r="D246" s="22" t="s">
        <v>125</v>
      </c>
      <c r="E246" s="3"/>
    </row>
    <row r="247" spans="2:5" ht="12.4">
      <c r="B247" s="22">
        <v>447</v>
      </c>
      <c r="C247" s="22"/>
      <c r="D247" s="22" t="s">
        <v>125</v>
      </c>
      <c r="E247" s="3"/>
    </row>
    <row r="248" spans="2:5" ht="14.75" customHeight="1">
      <c r="B248" s="22">
        <v>448</v>
      </c>
      <c r="C248" s="22"/>
      <c r="D248" s="22" t="s">
        <v>125</v>
      </c>
      <c r="E248" s="3"/>
    </row>
    <row r="249" spans="2:5" ht="14.75" customHeight="1">
      <c r="B249" s="22">
        <v>449</v>
      </c>
      <c r="C249" s="22"/>
      <c r="D249" s="22" t="s">
        <v>125</v>
      </c>
    </row>
    <row r="250" spans="2:5" ht="14.75" customHeight="1">
      <c r="B250" s="22">
        <v>450</v>
      </c>
      <c r="C250" s="22"/>
      <c r="D250" s="22" t="s">
        <v>125</v>
      </c>
    </row>
    <row r="251" spans="2:5" ht="14.75" customHeight="1">
      <c r="B251" s="22">
        <v>451</v>
      </c>
      <c r="C251" s="22"/>
      <c r="D251" s="22" t="s">
        <v>125</v>
      </c>
    </row>
    <row r="252" spans="2:5" ht="14.75" customHeight="1">
      <c r="B252" s="22">
        <v>452</v>
      </c>
      <c r="C252" s="22"/>
      <c r="D252" s="22" t="s">
        <v>125</v>
      </c>
    </row>
    <row r="253" spans="2:5" ht="14.75" customHeight="1">
      <c r="B253" s="22">
        <v>453</v>
      </c>
      <c r="C253" s="22"/>
      <c r="D253" s="22" t="s">
        <v>125</v>
      </c>
    </row>
    <row r="254" spans="2:5" ht="14.75" customHeight="1">
      <c r="B254" s="22">
        <v>501</v>
      </c>
      <c r="C254" s="22" t="s">
        <v>172</v>
      </c>
      <c r="D254" s="22" t="s">
        <v>173</v>
      </c>
    </row>
    <row r="255" spans="2:5" ht="14.75" customHeight="1">
      <c r="B255" s="22">
        <v>502</v>
      </c>
      <c r="C255" s="22" t="s">
        <v>174</v>
      </c>
      <c r="D255" s="22" t="s">
        <v>173</v>
      </c>
    </row>
    <row r="256" spans="2:5" ht="14.75" customHeight="1">
      <c r="B256" s="22">
        <v>503</v>
      </c>
      <c r="C256" s="22" t="s">
        <v>175</v>
      </c>
      <c r="D256" s="22" t="s">
        <v>173</v>
      </c>
    </row>
    <row r="257" spans="2:4" ht="14.75" customHeight="1">
      <c r="B257" s="22">
        <v>504</v>
      </c>
      <c r="C257" s="22" t="s">
        <v>214</v>
      </c>
      <c r="D257" s="22" t="s">
        <v>173</v>
      </c>
    </row>
    <row r="258" spans="2:4" ht="14.75" customHeight="1">
      <c r="B258" s="22">
        <v>505</v>
      </c>
      <c r="C258" s="22" t="s">
        <v>176</v>
      </c>
      <c r="D258" s="22" t="s">
        <v>173</v>
      </c>
    </row>
    <row r="259" spans="2:4" ht="14.75" customHeight="1">
      <c r="B259" s="22">
        <v>506</v>
      </c>
      <c r="C259" s="22" t="s">
        <v>177</v>
      </c>
      <c r="D259" s="22" t="s">
        <v>173</v>
      </c>
    </row>
    <row r="260" spans="2:4" ht="14.75" customHeight="1">
      <c r="B260" s="22">
        <v>507</v>
      </c>
      <c r="C260" s="22" t="s">
        <v>150</v>
      </c>
      <c r="D260" s="22" t="s">
        <v>173</v>
      </c>
    </row>
    <row r="261" spans="2:4" ht="14.75" customHeight="1">
      <c r="B261" s="22">
        <v>508</v>
      </c>
      <c r="C261" s="22" t="s">
        <v>230</v>
      </c>
      <c r="D261" s="22" t="s">
        <v>173</v>
      </c>
    </row>
    <row r="262" spans="2:4" ht="14.75" customHeight="1">
      <c r="B262" s="22">
        <v>509</v>
      </c>
      <c r="C262" s="22" t="s">
        <v>252</v>
      </c>
      <c r="D262" s="22" t="s">
        <v>173</v>
      </c>
    </row>
    <row r="263" spans="2:4" ht="14.75" customHeight="1">
      <c r="B263" s="22">
        <v>510</v>
      </c>
      <c r="C263" s="22"/>
      <c r="D263" s="22" t="s">
        <v>173</v>
      </c>
    </row>
    <row r="264" spans="2:4" ht="14.75" customHeight="1">
      <c r="B264" s="22">
        <v>511</v>
      </c>
      <c r="C264" s="22"/>
      <c r="D264" s="22" t="s">
        <v>173</v>
      </c>
    </row>
    <row r="265" spans="2:4" ht="14.75" customHeight="1">
      <c r="B265" s="22">
        <v>512</v>
      </c>
      <c r="C265" s="22"/>
      <c r="D265" s="22" t="s">
        <v>173</v>
      </c>
    </row>
    <row r="266" spans="2:4" ht="14.75" customHeight="1">
      <c r="B266" s="22">
        <v>513</v>
      </c>
      <c r="C266" s="22"/>
      <c r="D266" s="22" t="s">
        <v>173</v>
      </c>
    </row>
    <row r="267" spans="2:4" ht="14.75" customHeight="1">
      <c r="B267" s="22">
        <v>514</v>
      </c>
      <c r="C267" s="22"/>
      <c r="D267" s="22" t="s">
        <v>173</v>
      </c>
    </row>
    <row r="268" spans="2:4" ht="14.75" customHeight="1">
      <c r="B268" s="22">
        <v>515</v>
      </c>
      <c r="C268" s="22"/>
      <c r="D268" s="22" t="s">
        <v>173</v>
      </c>
    </row>
    <row r="269" spans="2:4" ht="14.75" customHeight="1">
      <c r="B269" s="22">
        <v>516</v>
      </c>
      <c r="C269" s="22"/>
      <c r="D269" s="22" t="s">
        <v>173</v>
      </c>
    </row>
    <row r="270" spans="2:4" ht="14.75" customHeight="1">
      <c r="B270" s="22">
        <v>517</v>
      </c>
      <c r="C270" s="22"/>
      <c r="D270" s="22" t="s">
        <v>173</v>
      </c>
    </row>
    <row r="271" spans="2:4" ht="14.75" customHeight="1">
      <c r="B271" s="22">
        <v>518</v>
      </c>
      <c r="C271" s="22"/>
      <c r="D271" s="22" t="s">
        <v>173</v>
      </c>
    </row>
    <row r="272" spans="2:4" ht="14.75" customHeight="1">
      <c r="B272" s="22">
        <v>519</v>
      </c>
      <c r="C272" s="22"/>
      <c r="D272" s="22" t="s">
        <v>173</v>
      </c>
    </row>
    <row r="273" spans="2:4" ht="14.75" customHeight="1">
      <c r="B273" s="22">
        <v>601</v>
      </c>
      <c r="C273" s="22" t="s">
        <v>178</v>
      </c>
      <c r="D273" s="22" t="s">
        <v>179</v>
      </c>
    </row>
    <row r="274" spans="2:4" ht="14.75" customHeight="1">
      <c r="B274" s="22">
        <v>602</v>
      </c>
      <c r="C274" s="22" t="s">
        <v>180</v>
      </c>
      <c r="D274" s="22" t="s">
        <v>179</v>
      </c>
    </row>
    <row r="275" spans="2:4" ht="14.75" customHeight="1">
      <c r="B275" s="22">
        <v>603</v>
      </c>
      <c r="C275" s="22" t="s">
        <v>181</v>
      </c>
      <c r="D275" s="22" t="s">
        <v>179</v>
      </c>
    </row>
    <row r="276" spans="2:4" ht="14.75" customHeight="1">
      <c r="B276" s="22">
        <v>604</v>
      </c>
      <c r="C276" s="22" t="s">
        <v>231</v>
      </c>
      <c r="D276" s="22" t="s">
        <v>179</v>
      </c>
    </row>
    <row r="277" spans="2:4" ht="14.75" customHeight="1">
      <c r="B277" s="22">
        <v>605</v>
      </c>
      <c r="C277" s="22" t="s">
        <v>182</v>
      </c>
      <c r="D277" s="22" t="s">
        <v>179</v>
      </c>
    </row>
    <row r="278" spans="2:4" ht="14.75" customHeight="1">
      <c r="B278" s="22">
        <v>606</v>
      </c>
      <c r="C278" s="22" t="s">
        <v>183</v>
      </c>
      <c r="D278" s="22" t="s">
        <v>179</v>
      </c>
    </row>
    <row r="279" spans="2:4" ht="14.75" customHeight="1">
      <c r="B279" s="22">
        <v>607</v>
      </c>
      <c r="C279" s="22" t="s">
        <v>184</v>
      </c>
      <c r="D279" s="22" t="s">
        <v>179</v>
      </c>
    </row>
    <row r="280" spans="2:4" ht="14.75" customHeight="1">
      <c r="B280" s="22">
        <v>608</v>
      </c>
      <c r="C280" s="22" t="s">
        <v>185</v>
      </c>
      <c r="D280" s="22" t="s">
        <v>179</v>
      </c>
    </row>
    <row r="281" spans="2:4" ht="14.75" customHeight="1">
      <c r="B281" s="22">
        <v>609</v>
      </c>
      <c r="C281" s="22" t="s">
        <v>186</v>
      </c>
      <c r="D281" s="22" t="s">
        <v>179</v>
      </c>
    </row>
    <row r="282" spans="2:4" ht="14.75" customHeight="1">
      <c r="B282" s="22">
        <v>610</v>
      </c>
      <c r="C282" s="22" t="s">
        <v>187</v>
      </c>
      <c r="D282" s="22" t="s">
        <v>179</v>
      </c>
    </row>
    <row r="283" spans="2:4" ht="14.75" customHeight="1">
      <c r="B283" s="22">
        <v>611</v>
      </c>
      <c r="C283" s="22" t="s">
        <v>151</v>
      </c>
      <c r="D283" s="22" t="s">
        <v>179</v>
      </c>
    </row>
    <row r="284" spans="2:4" ht="14.75" customHeight="1">
      <c r="B284" s="22">
        <v>612</v>
      </c>
      <c r="C284" s="22" t="s">
        <v>232</v>
      </c>
      <c r="D284" s="22" t="s">
        <v>179</v>
      </c>
    </row>
    <row r="285" spans="2:4" ht="14.75" customHeight="1">
      <c r="B285" s="22">
        <v>613</v>
      </c>
      <c r="C285" s="22" t="s">
        <v>215</v>
      </c>
      <c r="D285" s="22" t="s">
        <v>179</v>
      </c>
    </row>
    <row r="286" spans="2:4" ht="14.75" customHeight="1">
      <c r="B286" s="22">
        <v>614</v>
      </c>
      <c r="C286" s="22" t="s">
        <v>233</v>
      </c>
      <c r="D286" s="22" t="s">
        <v>179</v>
      </c>
    </row>
    <row r="287" spans="2:4" ht="14.75" customHeight="1">
      <c r="B287" s="22">
        <v>615</v>
      </c>
      <c r="C287" s="22" t="s">
        <v>234</v>
      </c>
      <c r="D287" s="22" t="s">
        <v>179</v>
      </c>
    </row>
    <row r="288" spans="2:4" ht="14.75" customHeight="1">
      <c r="B288" s="22">
        <v>616</v>
      </c>
      <c r="C288" s="22" t="s">
        <v>216</v>
      </c>
      <c r="D288" s="22" t="s">
        <v>179</v>
      </c>
    </row>
    <row r="289" spans="2:4" ht="14.75" customHeight="1">
      <c r="B289" s="22">
        <v>617</v>
      </c>
      <c r="C289" s="22" t="s">
        <v>188</v>
      </c>
      <c r="D289" s="22" t="s">
        <v>179</v>
      </c>
    </row>
    <row r="290" spans="2:4" ht="14.75" customHeight="1">
      <c r="B290" s="22">
        <v>618</v>
      </c>
      <c r="C290" s="22"/>
      <c r="D290" s="22" t="s">
        <v>179</v>
      </c>
    </row>
    <row r="291" spans="2:4" ht="14.75" customHeight="1">
      <c r="B291" s="22">
        <v>619</v>
      </c>
      <c r="C291" s="22"/>
      <c r="D291" s="22" t="s">
        <v>179</v>
      </c>
    </row>
    <row r="292" spans="2:4" ht="14.75" customHeight="1">
      <c r="B292" s="22">
        <v>620</v>
      </c>
      <c r="C292" s="22"/>
      <c r="D292" s="22" t="s">
        <v>179</v>
      </c>
    </row>
    <row r="293" spans="2:4" ht="14.75" customHeight="1">
      <c r="B293" s="22">
        <v>621</v>
      </c>
      <c r="C293" s="22"/>
      <c r="D293" s="22" t="s">
        <v>179</v>
      </c>
    </row>
    <row r="294" spans="2:4" ht="14.75" customHeight="1">
      <c r="B294" s="22">
        <v>622</v>
      </c>
      <c r="C294" s="22"/>
      <c r="D294" s="22" t="s">
        <v>179</v>
      </c>
    </row>
    <row r="295" spans="2:4" ht="14.75" customHeight="1">
      <c r="B295" s="22">
        <v>623</v>
      </c>
      <c r="C295" s="22"/>
      <c r="D295" s="22" t="s">
        <v>179</v>
      </c>
    </row>
    <row r="296" spans="2:4" ht="14.75" customHeight="1">
      <c r="B296" s="22">
        <v>624</v>
      </c>
      <c r="C296" s="22"/>
      <c r="D296" s="22" t="s">
        <v>179</v>
      </c>
    </row>
    <row r="297" spans="2:4" ht="14.75" customHeight="1">
      <c r="B297" s="22">
        <v>625</v>
      </c>
      <c r="C297" s="22"/>
      <c r="D297" s="22" t="s">
        <v>179</v>
      </c>
    </row>
    <row r="298" spans="2:4" ht="14.75" customHeight="1">
      <c r="B298" s="22">
        <v>626</v>
      </c>
      <c r="C298" s="22"/>
      <c r="D298" s="22" t="s">
        <v>179</v>
      </c>
    </row>
    <row r="299" spans="2:4" ht="14.75" customHeight="1">
      <c r="B299" s="22">
        <v>627</v>
      </c>
      <c r="C299" s="22"/>
      <c r="D299" s="22" t="s">
        <v>179</v>
      </c>
    </row>
    <row r="300" spans="2:4" ht="14.75" customHeight="1">
      <c r="B300" s="22">
        <v>701</v>
      </c>
      <c r="C300" s="22"/>
      <c r="D300" s="22" t="s">
        <v>190</v>
      </c>
    </row>
    <row r="301" spans="2:4" ht="14.75" customHeight="1">
      <c r="B301" s="22">
        <v>702</v>
      </c>
      <c r="C301" s="22"/>
      <c r="D301" s="22" t="s">
        <v>190</v>
      </c>
    </row>
    <row r="302" spans="2:4" ht="14.75" customHeight="1">
      <c r="B302" s="22">
        <v>703</v>
      </c>
      <c r="C302" s="22"/>
      <c r="D302" s="22" t="s">
        <v>190</v>
      </c>
    </row>
    <row r="303" spans="2:4" ht="14.75" customHeight="1">
      <c r="B303" s="22">
        <v>704</v>
      </c>
      <c r="C303" s="22"/>
      <c r="D303" s="22" t="s">
        <v>190</v>
      </c>
    </row>
    <row r="304" spans="2:4" ht="14.75" customHeight="1">
      <c r="B304" s="22">
        <v>705</v>
      </c>
      <c r="C304" s="22"/>
      <c r="D304" s="22" t="s">
        <v>190</v>
      </c>
    </row>
    <row r="305" spans="2:4" ht="14.75" customHeight="1">
      <c r="B305" s="22">
        <v>706</v>
      </c>
      <c r="C305" s="22"/>
      <c r="D305" s="22" t="s">
        <v>190</v>
      </c>
    </row>
    <row r="306" spans="2:4" ht="14.75" customHeight="1">
      <c r="B306" s="22">
        <v>707</v>
      </c>
      <c r="C306" s="22"/>
      <c r="D306" s="22" t="s">
        <v>190</v>
      </c>
    </row>
    <row r="307" spans="2:4" ht="14.75" customHeight="1">
      <c r="B307" s="22">
        <v>708</v>
      </c>
      <c r="C307" s="22"/>
      <c r="D307" s="22" t="s">
        <v>190</v>
      </c>
    </row>
    <row r="308" spans="2:4" ht="14.75" customHeight="1">
      <c r="B308" s="22">
        <v>709</v>
      </c>
      <c r="C308" s="22"/>
      <c r="D308" s="22" t="s">
        <v>190</v>
      </c>
    </row>
    <row r="309" spans="2:4" ht="14.75" customHeight="1">
      <c r="B309" s="22">
        <v>710</v>
      </c>
      <c r="C309" s="22"/>
      <c r="D309" s="22" t="s">
        <v>190</v>
      </c>
    </row>
    <row r="310" spans="2:4" ht="14.75" customHeight="1">
      <c r="B310" s="22">
        <v>711</v>
      </c>
      <c r="C310" s="22"/>
      <c r="D310" s="22" t="s">
        <v>190</v>
      </c>
    </row>
    <row r="311" spans="2:4" ht="14.75" customHeight="1">
      <c r="B311" s="22">
        <v>712</v>
      </c>
      <c r="C311" s="22"/>
      <c r="D311" s="22" t="s">
        <v>190</v>
      </c>
    </row>
    <row r="312" spans="2:4" ht="14.75" customHeight="1">
      <c r="B312" s="22">
        <v>713</v>
      </c>
      <c r="C312" s="22"/>
      <c r="D312" s="22" t="s">
        <v>190</v>
      </c>
    </row>
    <row r="313" spans="2:4" ht="14.75" customHeight="1">
      <c r="B313" s="22">
        <v>714</v>
      </c>
      <c r="C313" s="22"/>
      <c r="D313" s="22" t="s">
        <v>190</v>
      </c>
    </row>
    <row r="314" spans="2:4" ht="14.75" customHeight="1">
      <c r="B314" s="22">
        <v>715</v>
      </c>
      <c r="C314" s="22"/>
      <c r="D314" s="22" t="s">
        <v>190</v>
      </c>
    </row>
    <row r="315" spans="2:4" ht="14.75" customHeight="1">
      <c r="B315" s="22">
        <v>716</v>
      </c>
      <c r="C315" s="22"/>
      <c r="D315" s="22" t="s">
        <v>190</v>
      </c>
    </row>
    <row r="316" spans="2:4" ht="14.75" customHeight="1">
      <c r="B316" s="22">
        <v>717</v>
      </c>
      <c r="C316" s="22"/>
      <c r="D316" s="22" t="s">
        <v>190</v>
      </c>
    </row>
    <row r="317" spans="2:4" ht="14.75" customHeight="1">
      <c r="B317" s="22">
        <v>718</v>
      </c>
      <c r="C317" s="22"/>
      <c r="D317" s="22" t="s">
        <v>190</v>
      </c>
    </row>
    <row r="318" spans="2:4" ht="14.75" customHeight="1">
      <c r="B318" s="22">
        <v>719</v>
      </c>
      <c r="C318" s="22"/>
      <c r="D318" s="22" t="s">
        <v>190</v>
      </c>
    </row>
    <row r="319" spans="2:4" ht="14.75" customHeight="1">
      <c r="B319" s="22">
        <v>720</v>
      </c>
      <c r="C319" s="22"/>
      <c r="D319" s="22" t="s">
        <v>190</v>
      </c>
    </row>
    <row r="320" spans="2:4" ht="14.75" customHeight="1">
      <c r="B320" s="22">
        <v>721</v>
      </c>
      <c r="C320" s="22"/>
      <c r="D320" s="22" t="s">
        <v>190</v>
      </c>
    </row>
    <row r="321" spans="2:4" ht="14.75" customHeight="1">
      <c r="B321" s="22">
        <v>722</v>
      </c>
      <c r="C321" s="22"/>
      <c r="D321" s="22" t="s">
        <v>190</v>
      </c>
    </row>
    <row r="322" spans="2:4" ht="14.75" customHeight="1">
      <c r="B322" s="22">
        <v>723</v>
      </c>
      <c r="C322" s="22"/>
      <c r="D322" s="22" t="s">
        <v>190</v>
      </c>
    </row>
    <row r="323" spans="2:4" ht="14.75" customHeight="1">
      <c r="B323" s="22">
        <v>999</v>
      </c>
      <c r="C323" s="22" t="s">
        <v>237</v>
      </c>
      <c r="D323" s="22" t="s">
        <v>199</v>
      </c>
    </row>
    <row r="324" spans="2:4" ht="14.75" customHeight="1">
      <c r="B324" s="22"/>
      <c r="C324" s="22"/>
      <c r="D324" s="22"/>
    </row>
    <row r="325" spans="2:4" ht="14.75" customHeight="1">
      <c r="B325" s="22"/>
      <c r="C325" s="22"/>
      <c r="D325" s="22"/>
    </row>
    <row r="326" spans="2:4" ht="14.75" customHeight="1">
      <c r="B326" s="22"/>
      <c r="C326" s="22"/>
      <c r="D326" s="22"/>
    </row>
    <row r="327" spans="2:4" ht="14.75" customHeight="1">
      <c r="B327" s="22"/>
      <c r="C327" s="22"/>
      <c r="D327" s="22"/>
    </row>
    <row r="328" spans="2:4" ht="14.75" customHeight="1">
      <c r="B328" s="22"/>
      <c r="C328" s="22"/>
      <c r="D328" s="22"/>
    </row>
    <row r="329" spans="2:4" ht="14.75" customHeight="1">
      <c r="B329" s="22"/>
      <c r="C329" s="22"/>
      <c r="D329" s="22"/>
    </row>
    <row r="330" spans="2:4" ht="14.75" customHeight="1">
      <c r="B330" s="22"/>
      <c r="C330" s="22"/>
      <c r="D330" s="22"/>
    </row>
  </sheetData>
  <sheetProtection sheet="1" objects="1" scenarios="1"/>
  <phoneticPr fontId="3"/>
  <printOptions gridLinesSet="0"/>
  <pageMargins left="0.78740157480314965" right="0.78740157480314965" top="0.78740157480314965" bottom="0.78740157480314965" header="0.59055118110236227" footer="0.9055118110236221"/>
  <pageSetup paperSize="9" scale="82" orientation="portrait" horizontalDpi="300" verticalDpi="300" r:id="rId1"/>
  <headerFooter alignWithMargins="0"/>
  <rowBreaks count="2" manualBreakCount="2">
    <brk id="66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0説明</vt:lpstr>
      <vt:lpstr>1入力</vt:lpstr>
      <vt:lpstr>2応募票</vt:lpstr>
      <vt:lpstr>3キャプション</vt:lpstr>
      <vt:lpstr>学校番号</vt:lpstr>
      <vt:lpstr>学校番号!Print_Area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homma</dc:creator>
  <cp:lastModifiedBy>Matsuo Nobuya</cp:lastModifiedBy>
  <cp:revision>2</cp:revision>
  <cp:lastPrinted>2021-05-02T03:16:30Z</cp:lastPrinted>
  <dcterms:created xsi:type="dcterms:W3CDTF">2002-04-23T20:55:04Z</dcterms:created>
  <dcterms:modified xsi:type="dcterms:W3CDTF">2021-05-02T03:20:57Z</dcterms:modified>
</cp:coreProperties>
</file>